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9240" tabRatio="611" activeTab="0"/>
  </bookViews>
  <sheets>
    <sheet name="Программа-2012" sheetId="1" r:id="rId1"/>
  </sheets>
  <definedNames/>
  <calcPr fullCalcOnLoad="1"/>
</workbook>
</file>

<file path=xl/sharedStrings.xml><?xml version="1.0" encoding="utf-8"?>
<sst xmlns="http://schemas.openxmlformats.org/spreadsheetml/2006/main" count="533" uniqueCount="253">
  <si>
    <t>№ п/п</t>
  </si>
  <si>
    <t>1 квартал</t>
  </si>
  <si>
    <t>2 квартал</t>
  </si>
  <si>
    <t>3 квартал</t>
  </si>
  <si>
    <t>4 квартал</t>
  </si>
  <si>
    <t>февраль</t>
  </si>
  <si>
    <t>март</t>
  </si>
  <si>
    <t>май</t>
  </si>
  <si>
    <t>июнь</t>
  </si>
  <si>
    <t>сентябрь</t>
  </si>
  <si>
    <t>МА</t>
  </si>
  <si>
    <t>апрель</t>
  </si>
  <si>
    <t>МУК</t>
  </si>
  <si>
    <t>декабрь</t>
  </si>
  <si>
    <t>ноябрь</t>
  </si>
  <si>
    <t>январь</t>
  </si>
  <si>
    <t>досуговых мероприятий для детей и подростков</t>
  </si>
  <si>
    <t>МС МО "Купчино"</t>
  </si>
  <si>
    <t>Приложение №1</t>
  </si>
  <si>
    <t>к Решению</t>
  </si>
  <si>
    <t>Подпрограмма</t>
  </si>
  <si>
    <t>МУНИЦИПАЛЬНАЯ СОЦИАЛЬНАЯ ПРОГРАММА РАЗВИТИЯ МУНИЦИПАЛЬНОГО ОБРАЗОВАНИЯ</t>
  </si>
  <si>
    <t xml:space="preserve"> «КУЛЬТУРА, ВОСПИТАНИЕ, СПОРТ-2012».</t>
  </si>
  <si>
    <t xml:space="preserve">№36 - 20.12.2011. </t>
  </si>
  <si>
    <t>по организации и проведению местных и участию в организации и проведении городских</t>
  </si>
  <si>
    <t>праздничных и иных зрелищных мероприятий муниципального образования "Купчино" на 2012 год.</t>
  </si>
  <si>
    <t>Наименование мероприятия</t>
  </si>
  <si>
    <t>Финансирование поквартальное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</si>
  <si>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</si>
  <si>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</si>
  <si>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</si>
  <si>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</si>
  <si>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</si>
  <si>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</si>
  <si>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</si>
  <si>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</si>
  <si>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май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</si>
  <si>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</si>
  <si>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</si>
  <si>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</si>
  <si>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</si>
  <si>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</si>
  <si>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</si>
  <si>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</si>
  <si>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</si>
  <si>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</si>
  <si>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</si>
  <si>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</si>
  <si>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</si>
  <si>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</si>
  <si>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октябрь</t>
  </si>
  <si>
    <t>22.</t>
  </si>
  <si>
    <t>23.</t>
  </si>
  <si>
    <t>24.</t>
  </si>
  <si>
    <t>2  квартал</t>
  </si>
  <si>
    <t>25.</t>
  </si>
  <si>
    <t>в течение года, два раза в неделю</t>
  </si>
  <si>
    <t>26.</t>
  </si>
  <si>
    <t>27.</t>
  </si>
  <si>
    <t>в течение года</t>
  </si>
  <si>
    <t>28.</t>
  </si>
  <si>
    <t>29.</t>
  </si>
  <si>
    <t>Сумма, в тыс. руб.</t>
  </si>
  <si>
    <t>Обоснова-ние (статья Устава  МО «Купчино»)</t>
  </si>
  <si>
    <t>по военно-патриотическому воспитанию граждан</t>
  </si>
  <si>
    <t xml:space="preserve"> муниципального образования "Купчино" на 2012 год.</t>
  </si>
  <si>
    <t>В течение года</t>
  </si>
  <si>
    <t>п.35 ст.4</t>
  </si>
  <si>
    <t>май, сентябрь</t>
  </si>
  <si>
    <t>1.6.</t>
  </si>
  <si>
    <t>апрель, октябрь</t>
  </si>
  <si>
    <t>7.1.</t>
  </si>
  <si>
    <t>апрель - октябрь</t>
  </si>
  <si>
    <t>7.2.</t>
  </si>
  <si>
    <t>июль</t>
  </si>
  <si>
    <t>1, 2, 4 кварталы</t>
  </si>
  <si>
    <t>по профилактике терроризма и экстремизма, правонарушений и дорожно-транспортного травматизма</t>
  </si>
  <si>
    <t>1 раз в квартал</t>
  </si>
  <si>
    <t>1, 2 и 4 кварталы</t>
  </si>
  <si>
    <t>муниципального образования "Купчино" на 2012 год.</t>
  </si>
  <si>
    <t>по развитию массовой физкультуры и спорта</t>
  </si>
  <si>
    <t>п.34 ст.4</t>
  </si>
  <si>
    <t>октябрь-ноябрь</t>
  </si>
  <si>
    <t xml:space="preserve">   </t>
  </si>
  <si>
    <t>Глава местной администрации                                                                        С.Н.Татаренко.</t>
  </si>
  <si>
    <t>Уличные народные гуляния, посвящённые празднованию Масленицы, для жителей МО "Купчино".</t>
  </si>
  <si>
    <t>Праздничный вечер для жителей МО "Купчино", посвящённый Международному Дню 8 Марта.</t>
  </si>
  <si>
    <t>Праздничный вечер "Если ты мужчина", посвящённый Дню защитника Отечества, для жителей  МО "Купчино".</t>
  </si>
  <si>
    <t>Вечер памяти, посвящённый Международному дню освобождения  узников фашистских концлагерей, для ветеранов ВОВ, жителей МО "Купчино".</t>
  </si>
  <si>
    <t>Праздничный вечер "Мой любимый район со мной", посвящённый Дню Фрунзенского района, для жителей МО "Купчино".</t>
  </si>
  <si>
    <t>Уличная акция, посвящённая Дню города, для жителей МО "Купчино".</t>
  </si>
  <si>
    <t>* в том числе автобусные экскурсии для ветеранов.</t>
  </si>
  <si>
    <t>Экскурсии для жителей МО "Купчино", посвящённые Дню медицинского работника.</t>
  </si>
  <si>
    <t>Ко Дню памяти и скорби - организация экскурсий для ветеранов ВОВ, ЖБЛ, жителей МО "Купчино".</t>
  </si>
  <si>
    <t>Праздничный вечер, посвящённый Дню окончания Второй мировой войны, для ветеранов ВОВ, ЖБЛ, жителей МО "Купчино".</t>
  </si>
  <si>
    <t>Вечер памяти для ветеранов ВОВ, ЖБЛ, жителей МО "Купчино", посвящённый Дню памяти жертв блокады Ленинграда.</t>
  </si>
  <si>
    <t>Праздничный вечер "Дорогие мои старики", посвящённый Международному дню пожилых людей, для жителей МО "Купчино".</t>
  </si>
  <si>
    <t>Уличная акция "Вместе мы едины", посвящённая Дню народного единства, для жителей МО "Купчино".</t>
  </si>
  <si>
    <t>Праздник "Рождённое любовью слово мама", посвящённый Дню Матери, для жителей МО "Купчино".</t>
  </si>
  <si>
    <t>Праздничный вечер, посвящённый Международному Дню инвалида, для ветеранов, инвалидов, жителей МО "Купчино".</t>
  </si>
  <si>
    <t>Праздник, посвящённый Дню муниципальных образований в Санкт-Петербурге.</t>
  </si>
  <si>
    <t>Новогодние праздники для отдельных категорий граждан.</t>
  </si>
  <si>
    <t>Расходы на поздравление юбиляров - жителей МО "Купчино", почтовые расходы на поздравление ветеранов, фотографирование праздничных мероприятий.</t>
  </si>
  <si>
    <t>Приобретение цветов к праздничным датам.</t>
  </si>
  <si>
    <t>Муниципальный этап районного турнира по баскетболу (спартакиада) среди команд школ МО "Купчино".</t>
  </si>
  <si>
    <t>Участие поисковых отрядов молодёжи в торжественно-траурной церемонии захоронения останков советских воинов на Синявинских высотах в рамках Всероссийской Вахты Памяти. Организация выезда участников на место.</t>
  </si>
  <si>
    <t>Организация автобусной экскурсии для активистов по военно-патриотической работе "Санкт-Петербург - город воинской славы".</t>
  </si>
  <si>
    <t>Организация поощрительной экскурсии в Суворовский музей для участников Суворовских чтений.</t>
  </si>
  <si>
    <t>Организация выезда детских патриотических объединений на слёт активов детских патриотических объединений.</t>
  </si>
  <si>
    <t>Организация поездки группы туристов-краеведов для участия во Всероссийском добровольческом движении "Доброхоты" при проведении краеведческой экспедиции в Пушкинский заповедник "Михайловское" (Пушкинские горы).</t>
  </si>
  <si>
    <t>Поощрительная экскурсия по итогам года для активистов военно-патриотической работы.</t>
  </si>
  <si>
    <t>1.1.</t>
  </si>
  <si>
    <t>1.2.</t>
  </si>
  <si>
    <t>1.3.</t>
  </si>
  <si>
    <t>1.4.</t>
  </si>
  <si>
    <t>1.5.</t>
  </si>
  <si>
    <t>Участие в реализации программы "Память и время".</t>
  </si>
  <si>
    <t>Участие школьников МО "Купчино" в итоговом празднике победителей 7-ми районных историко-краеведческих конкурсов.</t>
  </si>
  <si>
    <t xml:space="preserve">Работа с призывной молодёжью. </t>
  </si>
  <si>
    <t>Организация участия молодёжи допризывного возраста МО "Купчино" в посещении воинских частей для ознакомления с военной техникой, вооружением, снаряжением.</t>
  </si>
  <si>
    <t>Знакомство с основами воинской службы. Проведение учебных сборов для 10-классников округа.</t>
  </si>
  <si>
    <t>Организация проведения работ по восстановлению и увековечению памяти погибших защитников Родины. Приведение в порядок ДОТов, расположенных на территории МО "Купчино".</t>
  </si>
  <si>
    <t>Организация поисковой экспедиции отряда "Обелиск",  участвующего в поиске останков воинов, погибших при защите Отечества, и в церемониях торжественных захоронений на воинских мемориалах.</t>
  </si>
  <si>
    <t>Уличный праздник "Мы - граждане России"  для детей и молодёжи МО "Купчино", посвящённый Дню России.</t>
  </si>
  <si>
    <t>Участие школьников округа в  туристических соревнованиях "Осенние тропинки - 2012".</t>
  </si>
  <si>
    <t xml:space="preserve"> Игра "Мы парни бравые", посвящённая  Дню защитника Отечества, для старшеклассников образовательных учреждений  МО "Купчино".</t>
  </si>
  <si>
    <t>Экскурсии из цикла "Памятные места ВОВ" для учащихся школ, ветеранов ВОВ, ЖБЛ, жителей МО "Купчино".</t>
  </si>
  <si>
    <t>Уроки мужества "Судьбы, опалённые войной"   в образовательных учреждениях МО "Купчино", посвящённые Дню Победы.</t>
  </si>
  <si>
    <t>Военно-патриотическая игра "Мобилизация"   для старшеклассников образовательных учреждений МО "Купчино".</t>
  </si>
  <si>
    <t>Организация экскурсий для детей и молодёжи МО "Купчино" из цикла "Мой город - мой большой дом".</t>
  </si>
  <si>
    <t>Интерактивная игра "Клуб молодых избирателей" по воспитанию культуры молодого избирателя в образовательных учреждениях МО "Купчино".</t>
  </si>
  <si>
    <t>"В единстве - сила" - акция  для учащихся школ МО "Купчино", посвящённая Дню народного единства.</t>
  </si>
  <si>
    <t>Участие творческих коллективов школ округа в конкурсе патриотической песни.</t>
  </si>
  <si>
    <t>22.06.12.</t>
  </si>
  <si>
    <t>01.09.12.</t>
  </si>
  <si>
    <t>02.09.12.</t>
  </si>
  <si>
    <t>08.09.12.</t>
  </si>
  <si>
    <t>04.11.12.</t>
  </si>
  <si>
    <t>10.11.12.</t>
  </si>
  <si>
    <t>ежеквар-тально</t>
  </si>
  <si>
    <t>Срок исполне-ния</t>
  </si>
  <si>
    <t xml:space="preserve"> на территории муниципального образования "Купчино" на 2012 год.</t>
  </si>
  <si>
    <t>Профилактика правонарушений.</t>
  </si>
  <si>
    <t>Тематическое занятие "Мой выбор" по социальной адаптации подростков и молодёжи для ГОУ МО "Купчино".</t>
  </si>
  <si>
    <t>Урок по профилактике правонарушений "Человек и закон" для учащихся школ МО "Купчино".</t>
  </si>
  <si>
    <t>Воспитание толерантности.</t>
  </si>
  <si>
    <t>Интерактивные игры из цикла "Большая перемена" по организации досуга  детей и молодёжи МО "Купчино".</t>
  </si>
  <si>
    <t>Тематическая встреча "Национальные традиции" для учащихся школ МО "Купчино".</t>
  </si>
  <si>
    <t>2.1.</t>
  </si>
  <si>
    <t>2.2.</t>
  </si>
  <si>
    <t>2.3.</t>
  </si>
  <si>
    <t>Организация и проведение экскурсий из цикла "Петербург многолик и тем прекрасен".</t>
  </si>
  <si>
    <t>Формирование здорового образа жизни молодого поколения, профилактика наркозависимости, пьянства, алкоголизма.</t>
  </si>
  <si>
    <t>Интерактивная игра "Если хочешь быть здоров"  для учащихся младших классов школ МО "Купчино".</t>
  </si>
  <si>
    <t>Посещение учениками школ МО "Купчино" музея гигиены в целях профилактики табакокурения, пьянства, наркомании.</t>
  </si>
  <si>
    <t>Конкурс "Семейный отдых без вредных привычек".</t>
  </si>
  <si>
    <t>Конкурс компьютерной презентации "Посмотри на нас !" для классов, свободных от курения.</t>
  </si>
  <si>
    <t>Организация Дней здоровья для опекаемых детей.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</si>
  <si>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</si>
  <si>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</si>
  <si>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</si>
  <si>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</si>
  <si>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</si>
  <si>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</si>
  <si>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</si>
  <si>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</si>
  <si>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</si>
  <si>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</si>
  <si>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</si>
  <si>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4.1.</t>
  </si>
  <si>
    <t>Профилактика дорожно-транспортного травматизма.</t>
  </si>
  <si>
    <t>Интерактивный урок "Мы выбираем - жизнь" -  по профилактике наркомании для учащихся школ МО "Купчино".</t>
  </si>
  <si>
    <t>Награждение участников  конкурса "Голос ребёнка - 2012".</t>
  </si>
  <si>
    <t>Завершение программы "Соревнование классов, свободных от курения", награждение победителей.</t>
  </si>
  <si>
    <t>Подведение итогов программы "Соревнование классов, свободных от курения".</t>
  </si>
  <si>
    <t>Интерактивная игра "Азбука пешехода" -   по правилам дорожного движения для дошкольников ДОУ МО "Купчино".</t>
  </si>
  <si>
    <t>Обучающие занятия для учащихся начальных классов школ округа по правилам дорожного движения.</t>
  </si>
  <si>
    <t>Награждение лучших команд школ округа - победителей районных соревнований "Безопасное колесо", "Дорога и мы".</t>
  </si>
  <si>
    <t>Профилактика экстремизма и терроризма.</t>
  </si>
  <si>
    <t>4.3.</t>
  </si>
  <si>
    <t>4.2.</t>
  </si>
  <si>
    <t>5.1.</t>
  </si>
  <si>
    <t>5.2.</t>
  </si>
  <si>
    <t>Практическое занятие "Будь готов !"   для учащихся школ МО "Купчино" по правилам поведения в экстремальных ситуациях.</t>
  </si>
  <si>
    <t>Акция по профилактике терроризма и экстремизма "Нет - террору !"  для учащихся старших классов школ МО "Купчино".</t>
  </si>
  <si>
    <t>Новогодняя цирковая программа для опекаемых детей младшего возраста.</t>
  </si>
  <si>
    <t>"Литературные места Карельского перешейка" - экскурсия для опекаемых старшего школьного возраста.</t>
  </si>
  <si>
    <t>"Путешествие в сладкую страну" - экскурсия для старшеклассников на кондитерскую фабрику в рамках профориентации.</t>
  </si>
  <si>
    <t>Посещение Железнодорожного музея - экскурсия для учеников младших классов.</t>
  </si>
  <si>
    <t>Организация и проведение интерактивной игры с выездом в музей-усадьбу Гатчины для учащихся старших классов.</t>
  </si>
  <si>
    <t>Проведение интерактивной игры и экскурсии с выездом в крепость "Орешек". Для учащихся средних классов.</t>
  </si>
  <si>
    <t>Экскурсия на ферму экзотических животных (Страусиная ферма) для учеников младших классов.</t>
  </si>
  <si>
    <t>Досуговые мероприятия в рамках новогодних каникул - утренники для детей дошкольного и младшего школьного возраста; балы для учащихся средней и старшей школы.</t>
  </si>
  <si>
    <t>Муниципальный этап турнира по волейболу среди команд школ МО "Купчино".</t>
  </si>
  <si>
    <t>Муниципальное спортивное двоеборье «К стартам готов !»  для учащихся школ МО "Купчино".</t>
  </si>
  <si>
    <t>Семейная спортивная игра для жителей округа "Папа, мама, я - спортивная семья".</t>
  </si>
  <si>
    <t>Военно-спортивная спартакиада для учащихся старших классов (призывной возраст) школ МО "Купчино".</t>
  </si>
  <si>
    <t>Спортивные игровые уроки "Весёлые старты" для учащихся младших классов школ МО "Купчино".</t>
  </si>
  <si>
    <t>"Залинг - 2012" - соревнования по туристической технике среди учащихся образовательных учреждений МО "Купчино".</t>
  </si>
  <si>
    <t>Организация автобусных экскурсий для спортивного актива МО "Купчино".</t>
  </si>
  <si>
    <t>Подведение итогов года по спортивным соревнованиям.</t>
  </si>
  <si>
    <t>п.32  и  п.33 ст.4</t>
  </si>
  <si>
    <t>п.29 ст.4</t>
  </si>
  <si>
    <t>п.п.27, 28, 29 ст.4</t>
  </si>
  <si>
    <t>п.27 ст.4</t>
  </si>
  <si>
    <t>п.28 ст.4</t>
  </si>
  <si>
    <t>п.36 ст.4</t>
  </si>
  <si>
    <t>Уличный праздник-акция для жителей МО "Купчино", посвящённый Дню России.</t>
  </si>
  <si>
    <t>Праздник "Здравствуй, школа" для жителей МО "Купчино", посвящённый Дню знаний.</t>
  </si>
  <si>
    <t>Организация экскурсий  для жителей МО "Купчино", посвящённых Дню воспитателя и всех дошкольных работников.</t>
  </si>
  <si>
    <t>27.09.12.</t>
  </si>
  <si>
    <t>Мероприятия по празднованию Дня милиции.</t>
  </si>
  <si>
    <t>Новогодние праздничные вечера для ветеранов ВОВ и труда,  утренники для молодёжи МО "Купчино".</t>
  </si>
  <si>
    <t>* в том числе подарки опекаемым детям и  недееспособным взрослым гражданам, находящимся на учёте в отделе опеки и попечительства.</t>
  </si>
  <si>
    <t>* в том числе Новогодний праздник для детей-инвалидов.</t>
  </si>
  <si>
    <t>Проведение уличных дворовых праздников "Двор - остров детства" для жителей МО "Купчино".</t>
  </si>
  <si>
    <t>Цикл праздничных вечеров "Серебряная нить" для жителей МО "Купчино".</t>
  </si>
  <si>
    <t>Участие в реализации районной праздничной программы "Купчинские среды" на территории  МО "Купчино".</t>
  </si>
  <si>
    <t>в течение года, ежеквар-тально</t>
  </si>
  <si>
    <t>Праздничные вечера "Желаем Вам…", посвящённые чествованию юбиляров, жителей МО "Купчино", в том числе в связи с "золотой свадьбой".</t>
  </si>
  <si>
    <t>Итого :</t>
  </si>
  <si>
    <t>Празднично-торжественное мероприятие, посвящённое 85-летию "Осоавиахим"-"ДОСААФ"-"РОСТО".</t>
  </si>
  <si>
    <t>Праздничные вечера, посвящённые Дню полного снятия блокады Ленинграда, для ветеранов ВОВ, ЖБЛ, жителей МО "Купчино".</t>
  </si>
  <si>
    <t>Организация посещения "Зелёного пояса Славы" ветеранами ВОВ 1941-1945 годов, осуществляющими деятельность по ВПВ молодёжи, и воспитанниками военно-патриотических объединений и клубов МО "Купчино" (экскурсии).</t>
  </si>
  <si>
    <t>Участие школьных музеев и залов округа в 14-м районном Слёте поисковых отрядов и активистов школьных музеев.</t>
  </si>
  <si>
    <t>Участие команд школ округа в районных комплексных соревнованиях «Зарница» (проведение муниципального этапа соревнований).</t>
  </si>
  <si>
    <t>"С чего начинается Родина ?" - участие в организации и проведении творческого конкурса для  воспитанников ГДОУ округа и их родителей (награждение участников и призёров конкурса  из числа жителей округа).</t>
  </si>
  <si>
    <t>Участие команд школ округа в районных комплексных соревнованиях «Школа безопасности» (проведение муниципальных этапов соревнований).</t>
  </si>
  <si>
    <t>Тематический вечер "Во имя жизни и победы", посвящённый 68-й годовщине снятия блокады Ленинграда, для учащихся школ, ветеранов ВОВ и ЖБЛ, жителей МО "Купчино".</t>
  </si>
  <si>
    <t>2, 4 кварталы</t>
  </si>
  <si>
    <t>Поощрительная экскурсия для творческих коллективов МО "Купчино" по итогам года.</t>
  </si>
  <si>
    <t>9.1.</t>
  </si>
  <si>
    <t>Уличный праздник "Салют, Победа !", посвящённый Дню Победы советского народа в Великой Отечественной войне, для жителей МО "Купчино".</t>
  </si>
  <si>
    <t>15.1.</t>
  </si>
  <si>
    <t>24.1.</t>
  </si>
  <si>
    <t>24.2.</t>
  </si>
  <si>
    <t>30.</t>
  </si>
  <si>
    <t>Урок толерантности "Планета толерантности" для учащихся средней и старшей школы и беседы для жителей старшего возраста МО "Купчино".</t>
  </si>
  <si>
    <t>Цикл лекций-бесед сучастием специалистов по профилактике наркомании, табакокурения и алкоголизма для учащихся школ МО "Купчино".</t>
  </si>
  <si>
    <t>Организация и проведение олимпиады "Купчинские чтения : наука, творчество, поиск". Секция психологии.</t>
  </si>
  <si>
    <t>Изготовление и распространение тематических брошюр, буклетов, листовок по вопросам профилактики терроризма и информации о деятельности граждан при ЧС и по профилактике дорожно-транспортных происшествий.</t>
  </si>
  <si>
    <t>"Мамы всякие нужны, мамы всякие важны" - утренник для детей МО "Купчино" и их родителей.</t>
  </si>
  <si>
    <t>"Семейные посиделки" - вечер встречи для многодетных семей, а также семей, принявших детей на воспитание, посвящённый Дню семьи.</t>
  </si>
  <si>
    <t>"Встречи за самоваром" - вечер для опекунов и приёмных родителей, посвященный Дню опекунов и приёмных родителей.</t>
  </si>
  <si>
    <t>май-июнь</t>
  </si>
  <si>
    <t>«Звёздный маршрут» - соревнования по лыжам, посвящённые 69-й годовщине прорыва блокады Ленинграда, для учащихся школ МО "Купчино".</t>
  </si>
  <si>
    <t>Муниципальный спортивный праздник, посвящённый Дню физкультурника, для учащихся школ МО "Купчино".</t>
  </si>
  <si>
    <t>январь, май</t>
  </si>
  <si>
    <t>февраль, 4 квартал</t>
  </si>
  <si>
    <t>Муниципальный турнир по футболу (спартакиада) среди сборных команд школ МО «Купчино».</t>
  </si>
  <si>
    <t>май,         3 квартал</t>
  </si>
  <si>
    <t>ВСЕГО ПО ПРОГРАММЕ :</t>
  </si>
  <si>
    <t>(пять миллионов четыреста тридцать две тысячи рублей).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</si>
</sst>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\-??_р_._-;_-@_-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11"/>
      <name val="Times New Roman"/>
      <family val="1"/>
    </font>
    <font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4" xfId="15" applyFont="1" applyBorder="1" applyAlignment="1">
      <alignment horizontal="center" vertical="center" wrapText="1"/>
      <protection/>
    </xf>
    <xf numFmtId="0" fontId="1" fillId="0" borderId="4" xfId="15" applyFont="1" applyBorder="1" applyAlignment="1">
      <alignment horizontal="center" vertical="top" wrapText="1"/>
      <protection/>
    </xf>
    <xf numFmtId="1" fontId="2" fillId="0" borderId="4" xfId="15" applyNumberFormat="1" applyFont="1" applyBorder="1" applyAlignment="1">
      <alignment horizontal="center" vertical="top" wrapText="1"/>
      <protection/>
    </xf>
    <xf numFmtId="0" fontId="5" fillId="0" borderId="4" xfId="15" applyFont="1" applyBorder="1" applyAlignment="1">
      <alignment horizontal="center" vertical="top" wrapText="1"/>
      <protection/>
    </xf>
    <xf numFmtId="1" fontId="1" fillId="0" borderId="4" xfId="15" applyNumberFormat="1" applyFont="1" applyBorder="1" applyAlignment="1">
      <alignment horizontal="center" vertical="top" wrapText="1"/>
      <protection/>
    </xf>
    <xf numFmtId="0" fontId="12" fillId="0" borderId="4" xfId="15" applyFont="1" applyBorder="1" applyAlignment="1">
      <alignment horizontal="center" vertical="top" wrapText="1"/>
      <protection/>
    </xf>
    <xf numFmtId="0" fontId="13" fillId="0" borderId="4" xfId="15" applyFont="1" applyBorder="1" applyAlignment="1">
      <alignment horizontal="center" vertical="top" wrapText="1"/>
      <protection/>
    </xf>
    <xf numFmtId="1" fontId="2" fillId="0" borderId="0" xfId="15" applyNumberFormat="1" applyFont="1" applyBorder="1" applyAlignment="1">
      <alignment horizontal="center" vertical="top" wrapText="1"/>
      <protection/>
    </xf>
    <xf numFmtId="0" fontId="1" fillId="0" borderId="0" xfId="15" applyFont="1" applyBorder="1" applyAlignment="1">
      <alignment vertical="top" wrapText="1"/>
      <protection/>
    </xf>
    <xf numFmtId="0" fontId="1" fillId="0" borderId="0" xfId="15" applyFont="1" applyBorder="1" applyAlignment="1">
      <alignment horizontal="center" vertical="top" wrapText="1"/>
      <protection/>
    </xf>
    <xf numFmtId="0" fontId="2" fillId="0" borderId="0" xfId="15" applyFont="1" applyBorder="1" applyAlignment="1">
      <alignment horizontal="center" vertical="top" wrapText="1"/>
      <protection/>
    </xf>
    <xf numFmtId="0" fontId="8" fillId="0" borderId="0" xfId="15" applyFont="1" applyBorder="1" applyAlignment="1">
      <alignment horizontal="center" vertical="top" wrapText="1"/>
      <protection/>
    </xf>
    <xf numFmtId="0" fontId="5" fillId="0" borderId="0" xfId="15" applyFont="1" applyBorder="1" applyAlignment="1">
      <alignment horizontal="center" vertical="top" wrapText="1"/>
      <protection/>
    </xf>
    <xf numFmtId="0" fontId="10" fillId="0" borderId="4" xfId="15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2" fillId="0" borderId="0" xfId="15" applyFont="1" applyBorder="1" applyAlignment="1">
      <alignment horizontal="center"/>
      <protection/>
    </xf>
    <xf numFmtId="0" fontId="1" fillId="0" borderId="4" xfId="15" applyFont="1" applyFill="1" applyBorder="1" applyAlignment="1">
      <alignment horizontal="center" vertical="top" wrapText="1"/>
      <protection/>
    </xf>
    <xf numFmtId="0" fontId="2" fillId="0" borderId="4" xfId="15" applyFont="1" applyFill="1" applyBorder="1" applyAlignment="1">
      <alignment horizontal="center" vertical="top" wrapText="1"/>
      <protection/>
    </xf>
    <xf numFmtId="0" fontId="5" fillId="0" borderId="4" xfId="15" applyFont="1" applyFill="1" applyBorder="1" applyAlignment="1">
      <alignment horizontal="center" vertical="top" wrapText="1"/>
      <protection/>
    </xf>
    <xf numFmtId="1" fontId="1" fillId="0" borderId="4" xfId="15" applyNumberFormat="1" applyFont="1" applyFill="1" applyBorder="1" applyAlignment="1">
      <alignment horizontal="center" vertical="top" wrapText="1"/>
      <protection/>
    </xf>
    <xf numFmtId="0" fontId="2" fillId="0" borderId="4" xfId="15" applyFont="1" applyFill="1" applyBorder="1" applyAlignment="1">
      <alignment vertical="top" wrapText="1"/>
      <protection/>
    </xf>
    <xf numFmtId="0" fontId="10" fillId="0" borderId="4" xfId="15" applyFont="1" applyFill="1" applyBorder="1" applyAlignment="1">
      <alignment horizontal="center" vertical="top" wrapText="1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Fill="1" applyBorder="1" applyAlignment="1">
      <alignment horizontal="center" vertical="top" wrapText="1"/>
      <protection/>
    </xf>
    <xf numFmtId="0" fontId="8" fillId="0" borderId="0" xfId="15" applyFont="1" applyFill="1" applyBorder="1" applyAlignment="1">
      <alignment horizontal="center" vertical="top" wrapText="1"/>
      <protection/>
    </xf>
    <xf numFmtId="0" fontId="10" fillId="0" borderId="0" xfId="15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1" fillId="0" borderId="4" xfId="15" applyFont="1" applyBorder="1" applyAlignment="1">
      <alignment horizontal="justify" vertical="top" wrapText="1"/>
      <protection/>
    </xf>
    <xf numFmtId="0" fontId="12" fillId="0" borderId="4" xfId="15" applyFont="1" applyBorder="1" applyAlignment="1">
      <alignment horizontal="justify" vertical="top" wrapText="1"/>
      <protection/>
    </xf>
    <xf numFmtId="0" fontId="1" fillId="0" borderId="6" xfId="15" applyFont="1" applyBorder="1" applyAlignment="1">
      <alignment horizontal="justify" vertical="top" wrapText="1"/>
      <protection/>
    </xf>
    <xf numFmtId="0" fontId="1" fillId="0" borderId="4" xfId="15" applyFont="1" applyFill="1" applyBorder="1" applyAlignment="1">
      <alignment horizontal="justify" vertical="top" wrapText="1"/>
      <protection/>
    </xf>
    <xf numFmtId="0" fontId="12" fillId="0" borderId="4" xfId="15" applyFont="1" applyFill="1" applyBorder="1" applyAlignment="1">
      <alignment horizontal="justify" vertical="top" wrapText="1"/>
      <protection/>
    </xf>
    <xf numFmtId="1" fontId="2" fillId="0" borderId="4" xfId="15" applyNumberFormat="1" applyFont="1" applyFill="1" applyBorder="1" applyAlignment="1">
      <alignment horizontal="center" vertical="top" wrapText="1"/>
      <protection/>
    </xf>
    <xf numFmtId="0" fontId="1" fillId="0" borderId="0" xfId="15" applyFont="1" applyFill="1">
      <alignment/>
      <protection/>
    </xf>
    <xf numFmtId="0" fontId="21" fillId="0" borderId="0" xfId="15" applyFont="1" applyFill="1">
      <alignment/>
      <protection/>
    </xf>
    <xf numFmtId="0" fontId="5" fillId="0" borderId="0" xfId="0" applyFont="1" applyAlignment="1">
      <alignment horizontal="center"/>
    </xf>
    <xf numFmtId="0" fontId="2" fillId="0" borderId="7" xfId="15" applyFont="1" applyBorder="1" applyAlignment="1">
      <alignment horizontal="center"/>
      <protection/>
    </xf>
    <xf numFmtId="0" fontId="18" fillId="0" borderId="8" xfId="15" applyFont="1" applyBorder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0" fontId="2" fillId="0" borderId="9" xfId="15" applyFont="1" applyBorder="1" applyAlignment="1">
      <alignment horizontal="center"/>
      <protection/>
    </xf>
    <xf numFmtId="0" fontId="18" fillId="0" borderId="6" xfId="15" applyFont="1" applyBorder="1" applyAlignment="1">
      <alignment horizontal="center"/>
      <protection/>
    </xf>
    <xf numFmtId="0" fontId="1" fillId="0" borderId="4" xfId="15" applyFont="1" applyBorder="1" applyAlignment="1">
      <alignment horizontal="center"/>
      <protection/>
    </xf>
    <xf numFmtId="0" fontId="1" fillId="0" borderId="6" xfId="15" applyFont="1" applyBorder="1" applyAlignment="1">
      <alignment horizontal="center"/>
      <protection/>
    </xf>
    <xf numFmtId="0" fontId="1" fillId="0" borderId="0" xfId="15" applyFont="1">
      <alignment/>
      <protection/>
    </xf>
    <xf numFmtId="0" fontId="12" fillId="0" borderId="4" xfId="15" applyFont="1" applyBorder="1" applyAlignment="1">
      <alignment horizontal="center"/>
      <protection/>
    </xf>
    <xf numFmtId="0" fontId="2" fillId="0" borderId="0" xfId="15" applyFont="1">
      <alignment/>
      <protection/>
    </xf>
    <xf numFmtId="0" fontId="12" fillId="0" borderId="0" xfId="15" applyFont="1">
      <alignment/>
      <protection/>
    </xf>
    <xf numFmtId="0" fontId="1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8" fillId="0" borderId="0" xfId="15" applyFont="1" applyAlignment="1">
      <alignment horizontal="center"/>
      <protection/>
    </xf>
    <xf numFmtId="1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4" xfId="15" applyFont="1" applyFill="1" applyBorder="1" applyAlignment="1">
      <alignment horizontal="center"/>
      <protection/>
    </xf>
    <xf numFmtId="0" fontId="21" fillId="0" borderId="0" xfId="15" applyFont="1">
      <alignment/>
      <protection/>
    </xf>
    <xf numFmtId="0" fontId="2" fillId="0" borderId="4" xfId="15" applyFont="1" applyFill="1" applyBorder="1" applyAlignment="1">
      <alignment horizontal="center"/>
      <protection/>
    </xf>
    <xf numFmtId="0" fontId="22" fillId="0" borderId="0" xfId="15" applyFont="1" applyFill="1">
      <alignment/>
      <protection/>
    </xf>
    <xf numFmtId="0" fontId="15" fillId="0" borderId="0" xfId="15" applyFont="1">
      <alignment/>
      <protection/>
    </xf>
    <xf numFmtId="0" fontId="1" fillId="0" borderId="0" xfId="15" applyFont="1" applyFill="1" applyBorder="1">
      <alignment/>
      <protection/>
    </xf>
    <xf numFmtId="0" fontId="8" fillId="0" borderId="0" xfId="15" applyFont="1" applyFill="1" applyAlignment="1">
      <alignment horizontal="center"/>
      <protection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0" borderId="5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1" fillId="0" borderId="4" xfId="15" applyNumberFormat="1" applyFont="1" applyBorder="1" applyAlignment="1">
      <alignment horizontal="center" vertical="top" wrapText="1"/>
      <protection/>
    </xf>
    <xf numFmtId="0" fontId="2" fillId="0" borderId="4" xfId="15" applyFont="1" applyBorder="1" applyAlignment="1">
      <alignment horizontal="center"/>
      <protection/>
    </xf>
    <xf numFmtId="0" fontId="2" fillId="0" borderId="4" xfId="15" applyFont="1" applyBorder="1" applyAlignment="1">
      <alignment horizontal="justify" vertical="top" wrapText="1"/>
      <protection/>
    </xf>
    <xf numFmtId="0" fontId="2" fillId="0" borderId="4" xfId="15" applyFont="1" applyBorder="1" applyAlignment="1">
      <alignment horizontal="center" vertical="top" wrapText="1"/>
      <protection/>
    </xf>
    <xf numFmtId="0" fontId="18" fillId="0" borderId="0" xfId="15" applyFont="1">
      <alignment/>
      <protection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4" xfId="15" applyFont="1" applyFill="1" applyBorder="1" applyAlignment="1">
      <alignment horizontal="center"/>
      <protection/>
    </xf>
    <xf numFmtId="0" fontId="15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2" fillId="0" borderId="4" xfId="15" applyFont="1" applyBorder="1" applyAlignment="1">
      <alignment horizontal="center" vertical="top"/>
      <protection/>
    </xf>
    <xf numFmtId="0" fontId="12" fillId="0" borderId="4" xfId="15" applyFont="1" applyBorder="1" applyAlignment="1">
      <alignment horizontal="center" vertical="center" wrapText="1"/>
      <protection/>
    </xf>
    <xf numFmtId="0" fontId="2" fillId="0" borderId="4" xfId="15" applyFont="1" applyBorder="1" applyAlignment="1">
      <alignment horizontal="center" vertical="center"/>
      <protection/>
    </xf>
    <xf numFmtId="0" fontId="2" fillId="0" borderId="4" xfId="15" applyFont="1" applyFill="1" applyBorder="1" applyAlignment="1">
      <alignment horizontal="center" vertical="center" wrapText="1"/>
      <protection/>
    </xf>
    <xf numFmtId="0" fontId="1" fillId="0" borderId="4" xfId="15" applyFont="1" applyFill="1" applyBorder="1" applyAlignment="1">
      <alignment horizontal="center" vertical="center" wrapText="1"/>
      <protection/>
    </xf>
    <xf numFmtId="176" fontId="2" fillId="0" borderId="6" xfId="19" applyNumberFormat="1" applyFont="1" applyFill="1" applyBorder="1" applyAlignment="1" applyProtection="1">
      <alignment horizontal="center" vertical="top" wrapText="1"/>
      <protection/>
    </xf>
    <xf numFmtId="1" fontId="2" fillId="0" borderId="6" xfId="15" applyNumberFormat="1" applyFont="1" applyBorder="1" applyAlignment="1">
      <alignment horizontal="center" vertical="top" wrapText="1"/>
      <protection/>
    </xf>
    <xf numFmtId="0" fontId="2" fillId="0" borderId="0" xfId="15" applyFont="1" applyBorder="1" applyAlignment="1">
      <alignment horizontal="center"/>
      <protection/>
    </xf>
    <xf numFmtId="2" fontId="2" fillId="0" borderId="4" xfId="15" applyNumberFormat="1" applyFont="1" applyBorder="1" applyAlignment="1">
      <alignment horizontal="center" vertical="center" wrapText="1"/>
      <protection/>
    </xf>
    <xf numFmtId="0" fontId="2" fillId="0" borderId="4" xfId="15" applyFont="1" applyBorder="1" applyAlignment="1">
      <alignment horizontal="center" vertical="center" wrapText="1"/>
      <protection/>
    </xf>
    <xf numFmtId="0" fontId="10" fillId="0" borderId="10" xfId="1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15" applyFont="1" applyBorder="1" applyAlignment="1">
      <alignment horizontal="center"/>
      <protection/>
    </xf>
    <xf numFmtId="43" fontId="2" fillId="0" borderId="5" xfId="19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30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8" fillId="0" borderId="1" xfId="0" applyFont="1" applyFill="1" applyBorder="1" applyAlignment="1">
      <alignment horizontal="justify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8" fillId="0" borderId="15" xfId="15" applyFont="1" applyBorder="1" applyAlignment="1">
      <alignment horizontal="center"/>
      <protection/>
    </xf>
    <xf numFmtId="0" fontId="1" fillId="0" borderId="14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wrapText="1"/>
    </xf>
    <xf numFmtId="0" fontId="2" fillId="0" borderId="18" xfId="15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21" fillId="0" borderId="19" xfId="15" applyFont="1" applyBorder="1">
      <alignment/>
      <protection/>
    </xf>
    <xf numFmtId="0" fontId="20" fillId="0" borderId="6" xfId="15" applyFont="1" applyBorder="1" applyAlignment="1">
      <alignment horizontal="center" vertical="top" wrapText="1"/>
      <protection/>
    </xf>
    <xf numFmtId="0" fontId="20" fillId="0" borderId="4" xfId="15" applyFont="1" applyBorder="1" applyAlignment="1">
      <alignment horizontal="center" vertical="top" wrapText="1"/>
      <protection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" fillId="0" borderId="20" xfId="15" applyFont="1" applyBorder="1" applyAlignment="1">
      <alignment horizontal="center"/>
      <protection/>
    </xf>
    <xf numFmtId="0" fontId="1" fillId="0" borderId="2" xfId="15" applyFont="1" applyBorder="1" applyAlignment="1">
      <alignment horizontal="center"/>
      <protection/>
    </xf>
    <xf numFmtId="0" fontId="1" fillId="0" borderId="1" xfId="15" applyFont="1" applyBorder="1">
      <alignment/>
      <protection/>
    </xf>
    <xf numFmtId="0" fontId="6" fillId="0" borderId="1" xfId="0" applyFont="1" applyBorder="1" applyAlignment="1">
      <alignment horizontal="center" vertical="center" wrapText="1"/>
    </xf>
    <xf numFmtId="0" fontId="1" fillId="0" borderId="21" xfId="15" applyFont="1" applyBorder="1" applyAlignment="1">
      <alignment horizontal="justify" vertical="top" wrapText="1"/>
      <protection/>
    </xf>
    <xf numFmtId="1" fontId="2" fillId="0" borderId="8" xfId="15" applyNumberFormat="1" applyFont="1" applyBorder="1" applyAlignment="1">
      <alignment horizontal="center" vertical="top" wrapText="1"/>
      <protection/>
    </xf>
    <xf numFmtId="0" fontId="2" fillId="0" borderId="1" xfId="15" applyFont="1" applyBorder="1" applyAlignment="1">
      <alignment horizontal="center" vertical="top"/>
      <protection/>
    </xf>
    <xf numFmtId="2" fontId="1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12" fillId="0" borderId="4" xfId="15" applyFont="1" applyFill="1" applyBorder="1" applyAlignment="1">
      <alignment horizontal="center" vertical="top" wrapText="1"/>
      <protection/>
    </xf>
    <xf numFmtId="0" fontId="12" fillId="0" borderId="4" xfId="15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top" wrapText="1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workbookViewId="0" topLeftCell="A1">
      <selection activeCell="A1" sqref="A1"/>
    </sheetView>
  </sheetViews>
  <sheetFormatPr defaultColWidth="9.00390625" defaultRowHeight="50.25" customHeight="1"/>
  <cols>
    <col min="1" max="1" width="5.75390625" style="1" customWidth="1"/>
    <col min="2" max="2" width="52.25390625" style="1" customWidth="1"/>
    <col min="3" max="3" width="10.375" style="1" customWidth="1"/>
    <col min="4" max="7" width="8.375" style="3" bestFit="1" customWidth="1"/>
    <col min="8" max="8" width="9.00390625" style="3" customWidth="1"/>
    <col min="9" max="9" width="10.625" style="11" customWidth="1"/>
    <col min="10" max="16384" width="9.125" style="1" customWidth="1"/>
  </cols>
  <sheetData>
    <row r="1" spans="3:11" s="47" customFormat="1" ht="17.25" customHeight="1">
      <c r="C1" s="35"/>
      <c r="D1" s="35"/>
      <c r="E1" s="35"/>
      <c r="F1" s="35"/>
      <c r="G1" s="35"/>
      <c r="H1" s="35"/>
      <c r="I1" s="187" t="s">
        <v>18</v>
      </c>
      <c r="J1" s="187"/>
      <c r="K1" s="20"/>
    </row>
    <row r="2" spans="3:11" s="47" customFormat="1" ht="14.25" customHeight="1">
      <c r="C2" s="35"/>
      <c r="D2" s="35"/>
      <c r="E2" s="35"/>
      <c r="F2" s="35"/>
      <c r="G2" s="35"/>
      <c r="H2" s="35"/>
      <c r="I2" s="187" t="s">
        <v>19</v>
      </c>
      <c r="J2" s="188"/>
      <c r="K2" s="20"/>
    </row>
    <row r="3" spans="3:11" s="47" customFormat="1" ht="15" customHeight="1">
      <c r="C3" s="35"/>
      <c r="D3" s="35"/>
      <c r="E3" s="35"/>
      <c r="F3" s="35"/>
      <c r="G3" s="35"/>
      <c r="H3" s="35"/>
      <c r="I3" s="187" t="s">
        <v>17</v>
      </c>
      <c r="J3" s="187"/>
      <c r="K3" s="20"/>
    </row>
    <row r="4" spans="1:11" s="35" customFormat="1" ht="15.75" customHeight="1">
      <c r="A4" s="14"/>
      <c r="B4" s="17"/>
      <c r="C4" s="186"/>
      <c r="D4" s="186"/>
      <c r="E4" s="186"/>
      <c r="F4" s="186"/>
      <c r="G4" s="18"/>
      <c r="H4" s="18"/>
      <c r="I4" s="187" t="s">
        <v>23</v>
      </c>
      <c r="J4" s="187"/>
      <c r="K4" s="20"/>
    </row>
    <row r="5" spans="1:11" s="35" customFormat="1" ht="18" customHeight="1">
      <c r="A5" s="14"/>
      <c r="B5" s="17"/>
      <c r="C5" s="18"/>
      <c r="D5" s="18"/>
      <c r="E5" s="18"/>
      <c r="F5" s="18"/>
      <c r="G5" s="18"/>
      <c r="H5" s="18"/>
      <c r="I5" s="20"/>
      <c r="J5" s="20"/>
      <c r="K5" s="20"/>
    </row>
    <row r="6" spans="1:11" s="35" customFormat="1" ht="18" customHeight="1">
      <c r="A6" s="14"/>
      <c r="B6" s="186" t="s">
        <v>21</v>
      </c>
      <c r="C6" s="188"/>
      <c r="D6" s="188"/>
      <c r="E6" s="188"/>
      <c r="F6" s="188"/>
      <c r="G6" s="188"/>
      <c r="H6" s="188"/>
      <c r="I6" s="188"/>
      <c r="J6" s="188"/>
      <c r="K6" s="20"/>
    </row>
    <row r="7" spans="1:11" s="35" customFormat="1" ht="18" customHeight="1">
      <c r="A7" s="14"/>
      <c r="B7" s="186" t="s">
        <v>22</v>
      </c>
      <c r="C7" s="188"/>
      <c r="D7" s="188"/>
      <c r="E7" s="188"/>
      <c r="F7" s="188"/>
      <c r="G7" s="188"/>
      <c r="H7" s="188"/>
      <c r="I7" s="188"/>
      <c r="J7" s="188"/>
      <c r="K7" s="20"/>
    </row>
    <row r="8" spans="1:11" s="35" customFormat="1" ht="18" customHeight="1">
      <c r="A8" s="14"/>
      <c r="B8" s="18"/>
      <c r="C8" s="83"/>
      <c r="D8" s="83"/>
      <c r="E8" s="83"/>
      <c r="F8" s="83"/>
      <c r="G8" s="83"/>
      <c r="H8" s="83"/>
      <c r="I8" s="83"/>
      <c r="J8" s="83"/>
      <c r="K8" s="20"/>
    </row>
    <row r="9" spans="1:11" s="35" customFormat="1" ht="18" customHeight="1">
      <c r="A9" s="14"/>
      <c r="B9" s="186" t="s">
        <v>20</v>
      </c>
      <c r="C9" s="188"/>
      <c r="D9" s="188"/>
      <c r="E9" s="188"/>
      <c r="F9" s="188"/>
      <c r="G9" s="188"/>
      <c r="H9" s="188"/>
      <c r="I9" s="188"/>
      <c r="J9" s="188"/>
      <c r="K9" s="20"/>
    </row>
    <row r="10" spans="1:10" s="35" customFormat="1" ht="18" customHeight="1">
      <c r="A10" s="14"/>
      <c r="B10" s="186" t="s">
        <v>24</v>
      </c>
      <c r="C10" s="186"/>
      <c r="D10" s="186"/>
      <c r="E10" s="186"/>
      <c r="F10" s="186"/>
      <c r="G10" s="186"/>
      <c r="H10" s="186"/>
      <c r="I10" s="186"/>
      <c r="J10" s="186"/>
    </row>
    <row r="11" spans="1:10" s="35" customFormat="1" ht="18" customHeight="1">
      <c r="A11" s="14"/>
      <c r="B11" s="186" t="s">
        <v>25</v>
      </c>
      <c r="C11" s="186"/>
      <c r="D11" s="186"/>
      <c r="E11" s="186"/>
      <c r="F11" s="186"/>
      <c r="G11" s="186"/>
      <c r="H11" s="186"/>
      <c r="I11" s="186"/>
      <c r="J11" s="186"/>
    </row>
    <row r="12" spans="1:10" s="35" customFormat="1" ht="18" customHeight="1">
      <c r="A12" s="14"/>
      <c r="B12" s="18"/>
      <c r="C12" s="18"/>
      <c r="D12" s="18"/>
      <c r="E12" s="18"/>
      <c r="F12" s="18"/>
      <c r="G12" s="18"/>
      <c r="H12" s="18"/>
      <c r="I12" s="18"/>
      <c r="J12" s="18"/>
    </row>
    <row r="13" spans="1:11" s="86" customFormat="1" ht="36.75" customHeight="1">
      <c r="A13" s="183" t="s">
        <v>0</v>
      </c>
      <c r="B13" s="184" t="s">
        <v>26</v>
      </c>
      <c r="C13" s="184" t="s">
        <v>140</v>
      </c>
      <c r="D13" s="184" t="s">
        <v>27</v>
      </c>
      <c r="E13" s="184"/>
      <c r="F13" s="184"/>
      <c r="G13" s="184"/>
      <c r="H13" s="184" t="s">
        <v>62</v>
      </c>
      <c r="I13" s="185" t="s">
        <v>63</v>
      </c>
      <c r="J13" s="84" t="s">
        <v>10</v>
      </c>
      <c r="K13" s="85" t="s">
        <v>12</v>
      </c>
    </row>
    <row r="14" spans="1:11" s="86" customFormat="1" ht="33" customHeight="1">
      <c r="A14" s="183"/>
      <c r="B14" s="184"/>
      <c r="C14" s="184"/>
      <c r="D14" s="34" t="s">
        <v>1</v>
      </c>
      <c r="E14" s="34" t="s">
        <v>2</v>
      </c>
      <c r="F14" s="34" t="s">
        <v>3</v>
      </c>
      <c r="G14" s="34" t="s">
        <v>4</v>
      </c>
      <c r="H14" s="184"/>
      <c r="I14" s="185"/>
      <c r="J14" s="87"/>
      <c r="K14" s="215"/>
    </row>
    <row r="15" spans="1:11" s="91" customFormat="1" ht="50.25" customHeight="1">
      <c r="A15" s="23" t="s">
        <v>28</v>
      </c>
      <c r="B15" s="75" t="s">
        <v>222</v>
      </c>
      <c r="C15" s="22" t="s">
        <v>15</v>
      </c>
      <c r="D15" s="22">
        <v>60</v>
      </c>
      <c r="E15" s="22"/>
      <c r="F15" s="22"/>
      <c r="G15" s="22"/>
      <c r="H15" s="21">
        <v>60</v>
      </c>
      <c r="I15" s="24" t="s">
        <v>201</v>
      </c>
      <c r="J15" s="243">
        <f>H15</f>
        <v>60</v>
      </c>
      <c r="K15" s="245"/>
    </row>
    <row r="16" spans="1:11" s="91" customFormat="1" ht="47.25" customHeight="1">
      <c r="A16" s="23" t="s">
        <v>29</v>
      </c>
      <c r="B16" s="75" t="s">
        <v>221</v>
      </c>
      <c r="C16" s="22" t="s">
        <v>15</v>
      </c>
      <c r="D16" s="22">
        <v>40</v>
      </c>
      <c r="E16" s="22"/>
      <c r="F16" s="22"/>
      <c r="G16" s="22"/>
      <c r="H16" s="21">
        <v>40</v>
      </c>
      <c r="I16" s="24" t="s">
        <v>201</v>
      </c>
      <c r="J16" s="190">
        <v>40</v>
      </c>
      <c r="K16" s="244"/>
    </row>
    <row r="17" spans="1:11" s="91" customFormat="1" ht="49.5" customHeight="1">
      <c r="A17" s="23" t="s">
        <v>30</v>
      </c>
      <c r="B17" s="75" t="s">
        <v>85</v>
      </c>
      <c r="C17" s="22" t="s">
        <v>5</v>
      </c>
      <c r="D17" s="22">
        <v>200</v>
      </c>
      <c r="E17" s="22"/>
      <c r="F17" s="22"/>
      <c r="G17" s="22"/>
      <c r="H17" s="21">
        <v>200</v>
      </c>
      <c r="I17" s="24" t="s">
        <v>201</v>
      </c>
      <c r="J17" s="89"/>
      <c r="K17" s="90">
        <v>200</v>
      </c>
    </row>
    <row r="18" spans="1:11" s="91" customFormat="1" ht="33.75" customHeight="1">
      <c r="A18" s="23" t="s">
        <v>31</v>
      </c>
      <c r="B18" s="75" t="s">
        <v>86</v>
      </c>
      <c r="C18" s="22" t="s">
        <v>6</v>
      </c>
      <c r="D18" s="22">
        <v>50</v>
      </c>
      <c r="E18" s="22"/>
      <c r="F18" s="22"/>
      <c r="G18" s="22"/>
      <c r="H18" s="21">
        <f aca="true" t="shared" si="0" ref="H18:H48">D18+E18+F18+G18</f>
        <v>50</v>
      </c>
      <c r="I18" s="24" t="s">
        <v>201</v>
      </c>
      <c r="J18" s="89"/>
      <c r="K18" s="89">
        <f aca="true" t="shared" si="1" ref="K18:K23">H18</f>
        <v>50</v>
      </c>
    </row>
    <row r="19" spans="1:11" s="91" customFormat="1" ht="48.75" customHeight="1">
      <c r="A19" s="23" t="s">
        <v>32</v>
      </c>
      <c r="B19" s="75" t="s">
        <v>87</v>
      </c>
      <c r="C19" s="22" t="s">
        <v>5</v>
      </c>
      <c r="D19" s="22">
        <v>60</v>
      </c>
      <c r="E19" s="22"/>
      <c r="F19" s="22"/>
      <c r="G19" s="22"/>
      <c r="H19" s="21">
        <f t="shared" si="0"/>
        <v>60</v>
      </c>
      <c r="I19" s="24" t="s">
        <v>201</v>
      </c>
      <c r="J19" s="89"/>
      <c r="K19" s="89">
        <f t="shared" si="1"/>
        <v>60</v>
      </c>
    </row>
    <row r="20" spans="1:11" s="91" customFormat="1" ht="51" customHeight="1">
      <c r="A20" s="23" t="s">
        <v>33</v>
      </c>
      <c r="B20" s="75" t="s">
        <v>88</v>
      </c>
      <c r="C20" s="22" t="s">
        <v>11</v>
      </c>
      <c r="D20" s="22"/>
      <c r="E20" s="22">
        <v>30</v>
      </c>
      <c r="F20" s="22"/>
      <c r="G20" s="22"/>
      <c r="H20" s="21">
        <f t="shared" si="0"/>
        <v>30</v>
      </c>
      <c r="I20" s="24" t="s">
        <v>201</v>
      </c>
      <c r="J20" s="89"/>
      <c r="K20" s="89">
        <f t="shared" si="1"/>
        <v>30</v>
      </c>
    </row>
    <row r="21" spans="1:11" s="91" customFormat="1" ht="48.75" customHeight="1">
      <c r="A21" s="23" t="s">
        <v>34</v>
      </c>
      <c r="B21" s="75" t="s">
        <v>89</v>
      </c>
      <c r="C21" s="22" t="s">
        <v>11</v>
      </c>
      <c r="D21" s="22"/>
      <c r="E21" s="22">
        <v>50</v>
      </c>
      <c r="F21" s="22"/>
      <c r="G21" s="22"/>
      <c r="H21" s="21">
        <f t="shared" si="0"/>
        <v>50</v>
      </c>
      <c r="I21" s="24" t="s">
        <v>201</v>
      </c>
      <c r="J21" s="89"/>
      <c r="K21" s="89">
        <f t="shared" si="1"/>
        <v>50</v>
      </c>
    </row>
    <row r="22" spans="1:11" s="91" customFormat="1" ht="34.5" customHeight="1">
      <c r="A22" s="23" t="s">
        <v>35</v>
      </c>
      <c r="B22" s="75" t="s">
        <v>90</v>
      </c>
      <c r="C22" s="22"/>
      <c r="D22" s="22"/>
      <c r="E22" s="22">
        <v>30</v>
      </c>
      <c r="F22" s="22"/>
      <c r="G22" s="22"/>
      <c r="H22" s="21">
        <f t="shared" si="0"/>
        <v>30</v>
      </c>
      <c r="I22" s="24" t="s">
        <v>201</v>
      </c>
      <c r="J22" s="89"/>
      <c r="K22" s="89">
        <f t="shared" si="1"/>
        <v>30</v>
      </c>
    </row>
    <row r="23" spans="1:11" s="91" customFormat="1" ht="49.5" customHeight="1">
      <c r="A23" s="23" t="s">
        <v>37</v>
      </c>
      <c r="B23" s="75" t="s">
        <v>232</v>
      </c>
      <c r="C23" s="22" t="s">
        <v>36</v>
      </c>
      <c r="D23" s="22"/>
      <c r="E23" s="22">
        <v>200</v>
      </c>
      <c r="F23" s="22"/>
      <c r="G23" s="22"/>
      <c r="H23" s="21">
        <f t="shared" si="0"/>
        <v>200</v>
      </c>
      <c r="I23" s="24" t="s">
        <v>201</v>
      </c>
      <c r="J23" s="89"/>
      <c r="K23" s="89">
        <f t="shared" si="1"/>
        <v>200</v>
      </c>
    </row>
    <row r="24" spans="1:11" s="91" customFormat="1" ht="19.5" customHeight="1">
      <c r="A24" s="25" t="s">
        <v>231</v>
      </c>
      <c r="B24" s="76" t="s">
        <v>91</v>
      </c>
      <c r="C24" s="22" t="s">
        <v>8</v>
      </c>
      <c r="D24" s="22"/>
      <c r="E24" s="256">
        <v>90</v>
      </c>
      <c r="F24" s="26"/>
      <c r="G24" s="26"/>
      <c r="H24" s="176"/>
      <c r="I24" s="27"/>
      <c r="J24" s="89"/>
      <c r="K24" s="92"/>
    </row>
    <row r="25" spans="1:11" s="91" customFormat="1" ht="35.25" customHeight="1">
      <c r="A25" s="23" t="s">
        <v>38</v>
      </c>
      <c r="B25" s="75" t="s">
        <v>207</v>
      </c>
      <c r="C25" s="22" t="s">
        <v>8</v>
      </c>
      <c r="D25" s="22"/>
      <c r="E25" s="22">
        <v>40</v>
      </c>
      <c r="F25" s="22"/>
      <c r="G25" s="22"/>
      <c r="H25" s="21">
        <f t="shared" si="0"/>
        <v>40</v>
      </c>
      <c r="I25" s="24" t="s">
        <v>201</v>
      </c>
      <c r="J25" s="89"/>
      <c r="K25" s="89">
        <f aca="true" t="shared" si="2" ref="K25:K30">H25</f>
        <v>40</v>
      </c>
    </row>
    <row r="26" spans="1:11" s="93" customFormat="1" ht="33.75" customHeight="1">
      <c r="A26" s="23" t="s">
        <v>39</v>
      </c>
      <c r="B26" s="75" t="s">
        <v>92</v>
      </c>
      <c r="C26" s="22" t="s">
        <v>8</v>
      </c>
      <c r="D26" s="22"/>
      <c r="E26" s="22">
        <v>200</v>
      </c>
      <c r="F26" s="22"/>
      <c r="G26" s="22"/>
      <c r="H26" s="21">
        <f t="shared" si="0"/>
        <v>200</v>
      </c>
      <c r="I26" s="24" t="s">
        <v>201</v>
      </c>
      <c r="J26" s="89"/>
      <c r="K26" s="89">
        <f t="shared" si="2"/>
        <v>200</v>
      </c>
    </row>
    <row r="27" spans="1:11" s="93" customFormat="1" ht="33" customHeight="1">
      <c r="A27" s="23" t="s">
        <v>40</v>
      </c>
      <c r="B27" s="75" t="s">
        <v>93</v>
      </c>
      <c r="C27" s="22" t="s">
        <v>133</v>
      </c>
      <c r="D27" s="22"/>
      <c r="E27" s="22">
        <v>25</v>
      </c>
      <c r="F27" s="22"/>
      <c r="G27" s="22"/>
      <c r="H27" s="21">
        <f t="shared" si="0"/>
        <v>25</v>
      </c>
      <c r="I27" s="24" t="s">
        <v>201</v>
      </c>
      <c r="J27" s="89"/>
      <c r="K27" s="89">
        <f t="shared" si="2"/>
        <v>25</v>
      </c>
    </row>
    <row r="28" spans="1:11" s="91" customFormat="1" ht="33.75" customHeight="1">
      <c r="A28" s="23" t="s">
        <v>41</v>
      </c>
      <c r="B28" s="75" t="s">
        <v>208</v>
      </c>
      <c r="C28" s="22" t="s">
        <v>134</v>
      </c>
      <c r="D28" s="22"/>
      <c r="E28" s="22"/>
      <c r="F28" s="22">
        <v>200</v>
      </c>
      <c r="G28" s="22"/>
      <c r="H28" s="21">
        <f t="shared" si="0"/>
        <v>200</v>
      </c>
      <c r="I28" s="24" t="s">
        <v>201</v>
      </c>
      <c r="J28" s="89"/>
      <c r="K28" s="89">
        <f t="shared" si="2"/>
        <v>200</v>
      </c>
    </row>
    <row r="29" spans="1:11" s="91" customFormat="1" ht="48.75" customHeight="1">
      <c r="A29" s="23" t="s">
        <v>42</v>
      </c>
      <c r="B29" s="75" t="s">
        <v>94</v>
      </c>
      <c r="C29" s="22" t="s">
        <v>135</v>
      </c>
      <c r="D29" s="22"/>
      <c r="E29" s="22"/>
      <c r="F29" s="22">
        <v>80</v>
      </c>
      <c r="G29" s="22"/>
      <c r="H29" s="21">
        <f t="shared" si="0"/>
        <v>80</v>
      </c>
      <c r="I29" s="24" t="s">
        <v>201</v>
      </c>
      <c r="J29" s="89"/>
      <c r="K29" s="89">
        <f t="shared" si="2"/>
        <v>80</v>
      </c>
    </row>
    <row r="30" spans="1:11" s="91" customFormat="1" ht="49.5" customHeight="1">
      <c r="A30" s="23" t="s">
        <v>43</v>
      </c>
      <c r="B30" s="75" t="s">
        <v>95</v>
      </c>
      <c r="C30" s="133" t="s">
        <v>136</v>
      </c>
      <c r="D30" s="22"/>
      <c r="E30" s="22"/>
      <c r="F30" s="22">
        <v>55</v>
      </c>
      <c r="G30" s="22"/>
      <c r="H30" s="21">
        <f t="shared" si="0"/>
        <v>55</v>
      </c>
      <c r="I30" s="24" t="s">
        <v>201</v>
      </c>
      <c r="J30" s="89"/>
      <c r="K30" s="89">
        <f t="shared" si="2"/>
        <v>55</v>
      </c>
    </row>
    <row r="31" spans="1:11" s="91" customFormat="1" ht="26.25" customHeight="1">
      <c r="A31" s="25" t="s">
        <v>233</v>
      </c>
      <c r="B31" s="76" t="s">
        <v>91</v>
      </c>
      <c r="C31" s="22" t="s">
        <v>9</v>
      </c>
      <c r="D31" s="22"/>
      <c r="E31" s="22"/>
      <c r="F31" s="256">
        <v>30</v>
      </c>
      <c r="G31" s="26"/>
      <c r="H31" s="21"/>
      <c r="I31" s="24" t="s">
        <v>201</v>
      </c>
      <c r="J31" s="89"/>
      <c r="K31" s="92"/>
    </row>
    <row r="32" spans="1:11" s="91" customFormat="1" ht="48.75" customHeight="1">
      <c r="A32" s="23" t="s">
        <v>44</v>
      </c>
      <c r="B32" s="75" t="s">
        <v>209</v>
      </c>
      <c r="C32" s="22" t="s">
        <v>210</v>
      </c>
      <c r="D32" s="22"/>
      <c r="E32" s="22"/>
      <c r="F32" s="22">
        <v>60</v>
      </c>
      <c r="G32" s="22"/>
      <c r="H32" s="21">
        <f t="shared" si="0"/>
        <v>60</v>
      </c>
      <c r="I32" s="24" t="s">
        <v>201</v>
      </c>
      <c r="J32" s="89"/>
      <c r="K32" s="89">
        <f>H32</f>
        <v>60</v>
      </c>
    </row>
    <row r="33" spans="1:11" s="91" customFormat="1" ht="51" customHeight="1">
      <c r="A33" s="23" t="s">
        <v>45</v>
      </c>
      <c r="B33" s="75" t="s">
        <v>96</v>
      </c>
      <c r="C33" s="22" t="s">
        <v>9</v>
      </c>
      <c r="D33" s="22"/>
      <c r="E33" s="22"/>
      <c r="F33" s="22">
        <v>60</v>
      </c>
      <c r="G33" s="22"/>
      <c r="H33" s="21">
        <f t="shared" si="0"/>
        <v>60</v>
      </c>
      <c r="I33" s="24" t="s">
        <v>201</v>
      </c>
      <c r="J33" s="89"/>
      <c r="K33" s="89">
        <f>H33</f>
        <v>60</v>
      </c>
    </row>
    <row r="34" spans="1:11" s="91" customFormat="1" ht="49.5" customHeight="1">
      <c r="A34" s="23" t="s">
        <v>46</v>
      </c>
      <c r="B34" s="75" t="s">
        <v>97</v>
      </c>
      <c r="C34" s="22" t="s">
        <v>137</v>
      </c>
      <c r="D34" s="22"/>
      <c r="E34" s="22"/>
      <c r="F34" s="22"/>
      <c r="G34" s="22">
        <v>50</v>
      </c>
      <c r="H34" s="21">
        <f t="shared" si="0"/>
        <v>50</v>
      </c>
      <c r="I34" s="24" t="s">
        <v>201</v>
      </c>
      <c r="J34" s="89"/>
      <c r="K34" s="89">
        <f>H34</f>
        <v>50</v>
      </c>
    </row>
    <row r="35" spans="1:11" s="93" customFormat="1" ht="27" customHeight="1">
      <c r="A35" s="23" t="s">
        <v>47</v>
      </c>
      <c r="B35" s="75" t="s">
        <v>211</v>
      </c>
      <c r="C35" s="22" t="s">
        <v>138</v>
      </c>
      <c r="D35" s="22"/>
      <c r="E35" s="22"/>
      <c r="F35" s="22"/>
      <c r="G35" s="22">
        <v>30</v>
      </c>
      <c r="H35" s="21">
        <f t="shared" si="0"/>
        <v>30</v>
      </c>
      <c r="I35" s="24" t="s">
        <v>201</v>
      </c>
      <c r="J35" s="89"/>
      <c r="K35" s="89">
        <v>30</v>
      </c>
    </row>
    <row r="36" spans="1:11" s="91" customFormat="1" ht="48" customHeight="1">
      <c r="A36" s="23" t="s">
        <v>48</v>
      </c>
      <c r="B36" s="75" t="s">
        <v>98</v>
      </c>
      <c r="C36" s="22" t="s">
        <v>14</v>
      </c>
      <c r="D36" s="22"/>
      <c r="E36" s="22"/>
      <c r="F36" s="22"/>
      <c r="G36" s="22">
        <v>60</v>
      </c>
      <c r="H36" s="21">
        <f t="shared" si="0"/>
        <v>60</v>
      </c>
      <c r="I36" s="24" t="s">
        <v>201</v>
      </c>
      <c r="J36" s="89"/>
      <c r="K36" s="89">
        <f>H36</f>
        <v>60</v>
      </c>
    </row>
    <row r="37" spans="1:11" s="91" customFormat="1" ht="50.25" customHeight="1">
      <c r="A37" s="23" t="s">
        <v>49</v>
      </c>
      <c r="B37" s="75" t="s">
        <v>99</v>
      </c>
      <c r="C37" s="22" t="s">
        <v>14</v>
      </c>
      <c r="D37" s="22"/>
      <c r="E37" s="22"/>
      <c r="F37" s="22"/>
      <c r="G37" s="22">
        <v>40</v>
      </c>
      <c r="H37" s="21">
        <f t="shared" si="0"/>
        <v>40</v>
      </c>
      <c r="I37" s="24" t="s">
        <v>201</v>
      </c>
      <c r="J37" s="89"/>
      <c r="K37" s="89">
        <f>H37</f>
        <v>40</v>
      </c>
    </row>
    <row r="38" spans="1:11" s="91" customFormat="1" ht="33.75" customHeight="1">
      <c r="A38" s="23" t="s">
        <v>51</v>
      </c>
      <c r="B38" s="75" t="s">
        <v>100</v>
      </c>
      <c r="C38" s="22" t="s">
        <v>50</v>
      </c>
      <c r="D38" s="22"/>
      <c r="E38" s="22"/>
      <c r="F38" s="22"/>
      <c r="G38" s="22">
        <v>20</v>
      </c>
      <c r="H38" s="21">
        <f t="shared" si="0"/>
        <v>20</v>
      </c>
      <c r="I38" s="24" t="s">
        <v>201</v>
      </c>
      <c r="J38" s="89"/>
      <c r="K38" s="89">
        <f>H38</f>
        <v>20</v>
      </c>
    </row>
    <row r="39" spans="1:11" s="91" customFormat="1" ht="48.75" customHeight="1">
      <c r="A39" s="23" t="s">
        <v>52</v>
      </c>
      <c r="B39" s="75" t="s">
        <v>212</v>
      </c>
      <c r="C39" s="22" t="s">
        <v>13</v>
      </c>
      <c r="D39" s="22"/>
      <c r="E39" s="22"/>
      <c r="F39" s="22"/>
      <c r="G39" s="22">
        <v>200</v>
      </c>
      <c r="H39" s="21">
        <f t="shared" si="0"/>
        <v>200</v>
      </c>
      <c r="I39" s="24" t="s">
        <v>201</v>
      </c>
      <c r="J39" s="89"/>
      <c r="K39" s="89">
        <f>H39</f>
        <v>200</v>
      </c>
    </row>
    <row r="40" spans="1:11" s="91" customFormat="1" ht="32.25" customHeight="1">
      <c r="A40" s="23" t="s">
        <v>53</v>
      </c>
      <c r="B40" s="75" t="s">
        <v>101</v>
      </c>
      <c r="C40" s="22" t="s">
        <v>13</v>
      </c>
      <c r="D40" s="22"/>
      <c r="E40" s="22"/>
      <c r="F40" s="22"/>
      <c r="G40" s="22">
        <v>100</v>
      </c>
      <c r="H40" s="21">
        <f t="shared" si="0"/>
        <v>100</v>
      </c>
      <c r="I40" s="24" t="s">
        <v>201</v>
      </c>
      <c r="J40" s="89"/>
      <c r="K40" s="89">
        <v>100</v>
      </c>
    </row>
    <row r="41" spans="1:11" s="91" customFormat="1" ht="65.25" customHeight="1">
      <c r="A41" s="25" t="s">
        <v>234</v>
      </c>
      <c r="B41" s="76" t="s">
        <v>213</v>
      </c>
      <c r="C41" s="26" t="s">
        <v>13</v>
      </c>
      <c r="D41" s="22"/>
      <c r="E41" s="22"/>
      <c r="F41" s="22"/>
      <c r="G41" s="256">
        <v>80</v>
      </c>
      <c r="H41" s="21"/>
      <c r="I41" s="24"/>
      <c r="J41" s="89"/>
      <c r="K41" s="89"/>
    </row>
    <row r="42" spans="1:11" s="94" customFormat="1" ht="33" customHeight="1">
      <c r="A42" s="25" t="s">
        <v>235</v>
      </c>
      <c r="B42" s="76" t="s">
        <v>214</v>
      </c>
      <c r="C42" s="26" t="s">
        <v>13</v>
      </c>
      <c r="D42" s="26"/>
      <c r="E42" s="26"/>
      <c r="F42" s="26"/>
      <c r="G42" s="256">
        <v>20</v>
      </c>
      <c r="H42" s="176"/>
      <c r="I42" s="27"/>
      <c r="J42" s="92"/>
      <c r="K42" s="92"/>
    </row>
    <row r="43" spans="1:11" s="91" customFormat="1" ht="35.25" customHeight="1">
      <c r="A43" s="180" t="s">
        <v>55</v>
      </c>
      <c r="B43" s="75" t="s">
        <v>215</v>
      </c>
      <c r="C43" s="22" t="s">
        <v>54</v>
      </c>
      <c r="D43" s="22"/>
      <c r="E43" s="22">
        <v>130</v>
      </c>
      <c r="F43" s="22"/>
      <c r="G43" s="22"/>
      <c r="H43" s="21">
        <v>130</v>
      </c>
      <c r="I43" s="24" t="s">
        <v>201</v>
      </c>
      <c r="J43" s="89"/>
      <c r="K43" s="89">
        <f>H43</f>
        <v>130</v>
      </c>
    </row>
    <row r="44" spans="1:11" s="95" customFormat="1" ht="35.25" customHeight="1">
      <c r="A44" s="181" t="s">
        <v>57</v>
      </c>
      <c r="B44" s="77" t="s">
        <v>216</v>
      </c>
      <c r="C44" s="228" t="s">
        <v>56</v>
      </c>
      <c r="D44" s="22">
        <v>40</v>
      </c>
      <c r="E44" s="22">
        <v>40</v>
      </c>
      <c r="F44" s="22">
        <v>40</v>
      </c>
      <c r="G44" s="22">
        <v>40</v>
      </c>
      <c r="H44" s="21">
        <f t="shared" si="0"/>
        <v>160</v>
      </c>
      <c r="I44" s="24" t="s">
        <v>201</v>
      </c>
      <c r="J44" s="89"/>
      <c r="K44" s="89">
        <f>H44</f>
        <v>160</v>
      </c>
    </row>
    <row r="45" spans="1:11" s="95" customFormat="1" ht="48" customHeight="1">
      <c r="A45" s="23" t="s">
        <v>58</v>
      </c>
      <c r="B45" s="75" t="s">
        <v>217</v>
      </c>
      <c r="C45" s="229" t="s">
        <v>218</v>
      </c>
      <c r="D45" s="22">
        <v>20</v>
      </c>
      <c r="E45" s="22">
        <v>20</v>
      </c>
      <c r="F45" s="22">
        <v>20</v>
      </c>
      <c r="G45" s="22">
        <v>20</v>
      </c>
      <c r="H45" s="21">
        <f t="shared" si="0"/>
        <v>80</v>
      </c>
      <c r="I45" s="24" t="s">
        <v>201</v>
      </c>
      <c r="J45" s="89"/>
      <c r="K45" s="89">
        <f>H45</f>
        <v>80</v>
      </c>
    </row>
    <row r="46" spans="1:11" s="95" customFormat="1" ht="49.5" customHeight="1">
      <c r="A46" s="23" t="s">
        <v>60</v>
      </c>
      <c r="B46" s="75" t="s">
        <v>219</v>
      </c>
      <c r="C46" s="22" t="s">
        <v>59</v>
      </c>
      <c r="D46" s="22">
        <v>80</v>
      </c>
      <c r="E46" s="22">
        <v>80</v>
      </c>
      <c r="F46" s="22">
        <v>80</v>
      </c>
      <c r="G46" s="22">
        <v>80</v>
      </c>
      <c r="H46" s="21">
        <f t="shared" si="0"/>
        <v>320</v>
      </c>
      <c r="I46" s="24" t="s">
        <v>201</v>
      </c>
      <c r="J46" s="89"/>
      <c r="K46" s="89">
        <f>H46</f>
        <v>320</v>
      </c>
    </row>
    <row r="47" spans="1:11" s="96" customFormat="1" ht="65.25" customHeight="1">
      <c r="A47" s="248" t="s">
        <v>61</v>
      </c>
      <c r="B47" s="75" t="s">
        <v>102</v>
      </c>
      <c r="C47" s="22" t="s">
        <v>59</v>
      </c>
      <c r="D47" s="22">
        <v>50</v>
      </c>
      <c r="E47" s="22">
        <v>50</v>
      </c>
      <c r="F47" s="22">
        <v>50</v>
      </c>
      <c r="G47" s="22">
        <v>50</v>
      </c>
      <c r="H47" s="21">
        <f t="shared" si="0"/>
        <v>200</v>
      </c>
      <c r="I47" s="24" t="s">
        <v>201</v>
      </c>
      <c r="J47" s="89"/>
      <c r="K47" s="89">
        <f>H47</f>
        <v>200</v>
      </c>
    </row>
    <row r="48" spans="1:11" s="96" customFormat="1" ht="32.25" customHeight="1">
      <c r="A48" s="249" t="s">
        <v>236</v>
      </c>
      <c r="B48" s="247" t="s">
        <v>103</v>
      </c>
      <c r="C48" s="22" t="s">
        <v>59</v>
      </c>
      <c r="D48" s="22">
        <v>50</v>
      </c>
      <c r="E48" s="22">
        <v>50</v>
      </c>
      <c r="F48" s="22">
        <v>50</v>
      </c>
      <c r="G48" s="22">
        <v>50</v>
      </c>
      <c r="H48" s="21">
        <f t="shared" si="0"/>
        <v>200</v>
      </c>
      <c r="I48" s="24" t="s">
        <v>201</v>
      </c>
      <c r="J48" s="89">
        <v>200</v>
      </c>
      <c r="K48" s="89"/>
    </row>
    <row r="49" spans="1:11" s="93" customFormat="1" ht="21" customHeight="1">
      <c r="A49" s="181"/>
      <c r="B49" s="135" t="s">
        <v>220</v>
      </c>
      <c r="C49" s="136"/>
      <c r="D49" s="175">
        <f>SUM(D15+D16+D17+D18+D19+D44+D45+D46+D47+D48)</f>
        <v>650</v>
      </c>
      <c r="E49" s="175">
        <f>SUM(E20+E21+E22+E23+E25+E26+E27+E43+E44+E45+E46+E47+E48)</f>
        <v>945</v>
      </c>
      <c r="F49" s="175">
        <f>SUM(F28+F29+F30+F32+F33+F44+F45+F46+F47+F48)</f>
        <v>695</v>
      </c>
      <c r="G49" s="175">
        <f>SUM(G34+G35+G36+G37+G38+G39+G40+G44+G45+G46+G47+G48)</f>
        <v>740</v>
      </c>
      <c r="H49" s="177">
        <f>SUM(D49+E49+F49+G49)</f>
        <v>3030</v>
      </c>
      <c r="I49" s="34"/>
      <c r="J49" s="134">
        <f>SUM(J15:J48)</f>
        <v>300</v>
      </c>
      <c r="K49" s="134">
        <f>SUM(K17+K18+K19+K20+K21+K22+K23+K25+K26+K27+K28+K29+K30+K32+K33+K34+K35+K36+K37+K38+K39+K40+K43+K44+K45+K46+K47)</f>
        <v>2730</v>
      </c>
    </row>
    <row r="50" spans="1:11" s="91" customFormat="1" ht="15" customHeight="1">
      <c r="A50" s="28"/>
      <c r="B50" s="29"/>
      <c r="C50" s="30"/>
      <c r="D50" s="31"/>
      <c r="E50" s="31"/>
      <c r="F50" s="31"/>
      <c r="G50" s="31"/>
      <c r="H50" s="32">
        <f>D49+E49+F49+G49</f>
        <v>3030</v>
      </c>
      <c r="I50" s="33"/>
      <c r="J50" s="36"/>
      <c r="K50" s="97">
        <f>J49+K49</f>
        <v>3030</v>
      </c>
    </row>
    <row r="51" spans="1:9" s="47" customFormat="1" ht="17.25" customHeight="1">
      <c r="A51" s="98"/>
      <c r="D51" s="35"/>
      <c r="E51" s="35"/>
      <c r="F51" s="35"/>
      <c r="G51" s="35"/>
      <c r="H51" s="35"/>
      <c r="I51" s="99"/>
    </row>
    <row r="52" spans="1:12" s="47" customFormat="1" ht="16.5" customHeight="1">
      <c r="A52" s="98"/>
      <c r="B52" s="186" t="s">
        <v>20</v>
      </c>
      <c r="C52" s="189"/>
      <c r="D52" s="189"/>
      <c r="E52" s="189"/>
      <c r="F52" s="189"/>
      <c r="G52" s="189"/>
      <c r="H52" s="189"/>
      <c r="I52" s="189"/>
      <c r="J52" s="189"/>
      <c r="K52" s="35"/>
      <c r="L52" s="83"/>
    </row>
    <row r="53" spans="1:12" s="47" customFormat="1" ht="16.5" customHeight="1">
      <c r="A53" s="98"/>
      <c r="B53" s="182" t="s">
        <v>64</v>
      </c>
      <c r="C53" s="182"/>
      <c r="D53" s="182"/>
      <c r="E53" s="182"/>
      <c r="F53" s="182"/>
      <c r="G53" s="182"/>
      <c r="H53" s="182"/>
      <c r="I53" s="182"/>
      <c r="J53" s="182"/>
      <c r="K53" s="36"/>
      <c r="L53" s="83"/>
    </row>
    <row r="54" spans="2:12" s="47" customFormat="1" ht="15" customHeight="1">
      <c r="B54" s="182" t="s">
        <v>65</v>
      </c>
      <c r="C54" s="182"/>
      <c r="D54" s="182"/>
      <c r="E54" s="182"/>
      <c r="F54" s="182"/>
      <c r="G54" s="182"/>
      <c r="H54" s="182"/>
      <c r="I54" s="182"/>
      <c r="J54" s="182"/>
      <c r="K54" s="36"/>
      <c r="L54" s="36"/>
    </row>
    <row r="55" spans="4:9" s="47" customFormat="1" ht="21" customHeight="1">
      <c r="D55" s="35"/>
      <c r="E55" s="35"/>
      <c r="F55" s="35"/>
      <c r="G55" s="35"/>
      <c r="H55" s="35"/>
      <c r="I55" s="99"/>
    </row>
    <row r="56" spans="1:11" s="86" customFormat="1" ht="36.75" customHeight="1">
      <c r="A56" s="183" t="s">
        <v>0</v>
      </c>
      <c r="B56" s="184" t="s">
        <v>26</v>
      </c>
      <c r="C56" s="184" t="s">
        <v>140</v>
      </c>
      <c r="D56" s="184" t="s">
        <v>27</v>
      </c>
      <c r="E56" s="184"/>
      <c r="F56" s="184"/>
      <c r="G56" s="184"/>
      <c r="H56" s="184" t="s">
        <v>62</v>
      </c>
      <c r="I56" s="185" t="s">
        <v>63</v>
      </c>
      <c r="J56" s="84" t="s">
        <v>10</v>
      </c>
      <c r="K56" s="85" t="s">
        <v>12</v>
      </c>
    </row>
    <row r="57" spans="1:11" s="86" customFormat="1" ht="33" customHeight="1">
      <c r="A57" s="183"/>
      <c r="B57" s="184"/>
      <c r="C57" s="184"/>
      <c r="D57" s="34" t="s">
        <v>1</v>
      </c>
      <c r="E57" s="34" t="s">
        <v>2</v>
      </c>
      <c r="F57" s="34" t="s">
        <v>3</v>
      </c>
      <c r="G57" s="34" t="s">
        <v>4</v>
      </c>
      <c r="H57" s="184"/>
      <c r="I57" s="185"/>
      <c r="J57" s="87"/>
      <c r="K57" s="88"/>
    </row>
    <row r="58" spans="1:12" s="101" customFormat="1" ht="82.5" customHeight="1">
      <c r="A58" s="23" t="s">
        <v>28</v>
      </c>
      <c r="B58" s="78" t="s">
        <v>223</v>
      </c>
      <c r="C58" s="37" t="s">
        <v>66</v>
      </c>
      <c r="D58" s="37"/>
      <c r="E58" s="38">
        <f>E59+E60+E61+E62+E63+E64</f>
        <v>66</v>
      </c>
      <c r="F58" s="38">
        <f>F59+F60+F61+F62+F63+F64</f>
        <v>35</v>
      </c>
      <c r="G58" s="38">
        <f>G59+G60+G61+G62+G63+G64</f>
        <v>19</v>
      </c>
      <c r="H58" s="178">
        <f>SUM(H59+H60+H61+H62+H63+H64)</f>
        <v>120</v>
      </c>
      <c r="I58" s="39" t="s">
        <v>67</v>
      </c>
      <c r="J58" s="100"/>
      <c r="K58" s="102">
        <f>SUM(H58)</f>
        <v>120</v>
      </c>
      <c r="L58" s="91"/>
    </row>
    <row r="59" spans="1:12" s="101" customFormat="1" ht="81.75" customHeight="1">
      <c r="A59" s="25" t="s">
        <v>111</v>
      </c>
      <c r="B59" s="79" t="s">
        <v>105</v>
      </c>
      <c r="C59" s="37" t="s">
        <v>68</v>
      </c>
      <c r="D59" s="37"/>
      <c r="E59" s="256">
        <v>20</v>
      </c>
      <c r="F59" s="256">
        <v>10</v>
      </c>
      <c r="G59" s="37"/>
      <c r="H59" s="257">
        <f aca="true" t="shared" si="3" ref="H59:H86">SUM(D59:G59)</f>
        <v>30</v>
      </c>
      <c r="I59" s="39" t="s">
        <v>67</v>
      </c>
      <c r="J59" s="100"/>
      <c r="K59" s="100"/>
      <c r="L59" s="91"/>
    </row>
    <row r="60" spans="1:12" s="101" customFormat="1" ht="49.5" customHeight="1">
      <c r="A60" s="25" t="s">
        <v>112</v>
      </c>
      <c r="B60" s="79" t="s">
        <v>106</v>
      </c>
      <c r="C60" s="37" t="s">
        <v>7</v>
      </c>
      <c r="D60" s="37"/>
      <c r="E60" s="256">
        <v>15</v>
      </c>
      <c r="F60" s="37"/>
      <c r="G60" s="37"/>
      <c r="H60" s="257">
        <f t="shared" si="3"/>
        <v>15</v>
      </c>
      <c r="I60" s="39" t="s">
        <v>67</v>
      </c>
      <c r="J60" s="100"/>
      <c r="K60" s="100"/>
      <c r="L60" s="91"/>
    </row>
    <row r="61" spans="1:12" s="101" customFormat="1" ht="48" customHeight="1">
      <c r="A61" s="25" t="s">
        <v>113</v>
      </c>
      <c r="B61" s="79" t="s">
        <v>107</v>
      </c>
      <c r="C61" s="37" t="s">
        <v>14</v>
      </c>
      <c r="D61" s="37"/>
      <c r="E61" s="37"/>
      <c r="F61" s="37"/>
      <c r="G61" s="256">
        <v>2</v>
      </c>
      <c r="H61" s="257">
        <f t="shared" si="3"/>
        <v>2</v>
      </c>
      <c r="I61" s="39" t="s">
        <v>67</v>
      </c>
      <c r="J61" s="100"/>
      <c r="K61" s="100"/>
      <c r="L61" s="91"/>
    </row>
    <row r="62" spans="1:12" s="101" customFormat="1" ht="51" customHeight="1">
      <c r="A62" s="25" t="s">
        <v>114</v>
      </c>
      <c r="B62" s="79" t="s">
        <v>108</v>
      </c>
      <c r="C62" s="37" t="s">
        <v>9</v>
      </c>
      <c r="D62" s="37"/>
      <c r="E62" s="37"/>
      <c r="F62" s="256">
        <v>25</v>
      </c>
      <c r="G62" s="37"/>
      <c r="H62" s="257">
        <f t="shared" si="3"/>
        <v>25</v>
      </c>
      <c r="I62" s="39" t="s">
        <v>67</v>
      </c>
      <c r="J62" s="100"/>
      <c r="K62" s="100"/>
      <c r="L62" s="91"/>
    </row>
    <row r="63" spans="1:12" s="101" customFormat="1" ht="82.5" customHeight="1">
      <c r="A63" s="25" t="s">
        <v>115</v>
      </c>
      <c r="B63" s="79" t="s">
        <v>109</v>
      </c>
      <c r="C63" s="37" t="s">
        <v>2</v>
      </c>
      <c r="D63" s="37"/>
      <c r="E63" s="256">
        <v>31</v>
      </c>
      <c r="F63" s="37"/>
      <c r="G63" s="37"/>
      <c r="H63" s="257">
        <f t="shared" si="3"/>
        <v>31</v>
      </c>
      <c r="I63" s="39" t="s">
        <v>67</v>
      </c>
      <c r="J63" s="100"/>
      <c r="K63" s="100"/>
      <c r="L63" s="91"/>
    </row>
    <row r="64" spans="1:12" s="101" customFormat="1" ht="33.75" customHeight="1">
      <c r="A64" s="25" t="s">
        <v>69</v>
      </c>
      <c r="B64" s="79" t="s">
        <v>110</v>
      </c>
      <c r="C64" s="37" t="s">
        <v>4</v>
      </c>
      <c r="D64" s="37"/>
      <c r="E64" s="37"/>
      <c r="F64" s="37"/>
      <c r="G64" s="256">
        <v>17</v>
      </c>
      <c r="H64" s="257">
        <v>17</v>
      </c>
      <c r="I64" s="39" t="s">
        <v>67</v>
      </c>
      <c r="J64" s="100"/>
      <c r="K64" s="100"/>
      <c r="L64" s="91"/>
    </row>
    <row r="65" spans="1:12" s="101" customFormat="1" ht="50.25" customHeight="1">
      <c r="A65" s="23" t="s">
        <v>29</v>
      </c>
      <c r="B65" s="78" t="s">
        <v>224</v>
      </c>
      <c r="C65" s="37" t="s">
        <v>5</v>
      </c>
      <c r="D65" s="37">
        <v>10</v>
      </c>
      <c r="E65" s="37"/>
      <c r="F65" s="37"/>
      <c r="G65" s="37"/>
      <c r="H65" s="179">
        <f t="shared" si="3"/>
        <v>10</v>
      </c>
      <c r="I65" s="39" t="s">
        <v>67</v>
      </c>
      <c r="J65" s="100"/>
      <c r="K65" s="102">
        <v>10</v>
      </c>
      <c r="L65" s="91"/>
    </row>
    <row r="66" spans="1:12" s="101" customFormat="1" ht="50.25" customHeight="1">
      <c r="A66" s="23" t="s">
        <v>30</v>
      </c>
      <c r="B66" s="78" t="s">
        <v>225</v>
      </c>
      <c r="C66" s="37" t="s">
        <v>6</v>
      </c>
      <c r="D66" s="37">
        <v>10</v>
      </c>
      <c r="E66" s="37"/>
      <c r="F66" s="37"/>
      <c r="G66" s="37"/>
      <c r="H66" s="179">
        <f t="shared" si="3"/>
        <v>10</v>
      </c>
      <c r="I66" s="39" t="s">
        <v>67</v>
      </c>
      <c r="J66" s="100"/>
      <c r="K66" s="102">
        <f>H66</f>
        <v>10</v>
      </c>
      <c r="L66" s="91"/>
    </row>
    <row r="67" spans="1:12" s="101" customFormat="1" ht="82.5" customHeight="1">
      <c r="A67" s="23" t="s">
        <v>31</v>
      </c>
      <c r="B67" s="78" t="s">
        <v>226</v>
      </c>
      <c r="C67" s="37" t="s">
        <v>6</v>
      </c>
      <c r="D67" s="37">
        <v>15</v>
      </c>
      <c r="E67" s="37"/>
      <c r="F67" s="37"/>
      <c r="G67" s="37"/>
      <c r="H67" s="179">
        <f t="shared" si="3"/>
        <v>15</v>
      </c>
      <c r="I67" s="39" t="s">
        <v>67</v>
      </c>
      <c r="J67" s="100"/>
      <c r="K67" s="102">
        <f>H67</f>
        <v>15</v>
      </c>
      <c r="L67" s="91"/>
    </row>
    <row r="68" spans="1:12" s="82" customFormat="1" ht="34.5" customHeight="1">
      <c r="A68" s="80" t="s">
        <v>32</v>
      </c>
      <c r="B68" s="78" t="s">
        <v>116</v>
      </c>
      <c r="C68" s="37" t="s">
        <v>6</v>
      </c>
      <c r="D68" s="37">
        <v>60</v>
      </c>
      <c r="E68" s="37"/>
      <c r="F68" s="37"/>
      <c r="G68" s="37"/>
      <c r="H68" s="179">
        <f t="shared" si="3"/>
        <v>60</v>
      </c>
      <c r="I68" s="39" t="s">
        <v>67</v>
      </c>
      <c r="J68" s="100">
        <f>H68</f>
        <v>60</v>
      </c>
      <c r="K68" s="102"/>
      <c r="L68" s="81"/>
    </row>
    <row r="69" spans="1:12" s="101" customFormat="1" ht="51" customHeight="1">
      <c r="A69" s="23" t="s">
        <v>33</v>
      </c>
      <c r="B69" s="78" t="s">
        <v>117</v>
      </c>
      <c r="C69" s="37" t="s">
        <v>11</v>
      </c>
      <c r="D69" s="37"/>
      <c r="E69" s="37">
        <v>5</v>
      </c>
      <c r="F69" s="37"/>
      <c r="G69" s="37"/>
      <c r="H69" s="179">
        <f t="shared" si="3"/>
        <v>5</v>
      </c>
      <c r="I69" s="39"/>
      <c r="J69" s="100"/>
      <c r="K69" s="102">
        <f>H69</f>
        <v>5</v>
      </c>
      <c r="L69" s="91"/>
    </row>
    <row r="70" spans="1:12" s="101" customFormat="1" ht="33" customHeight="1">
      <c r="A70" s="23" t="s">
        <v>34</v>
      </c>
      <c r="B70" s="78" t="s">
        <v>118</v>
      </c>
      <c r="C70" s="37" t="s">
        <v>70</v>
      </c>
      <c r="D70" s="38"/>
      <c r="E70" s="38">
        <f>E71+E72</f>
        <v>60</v>
      </c>
      <c r="F70" s="38"/>
      <c r="G70" s="38">
        <f>G71+G72</f>
        <v>40</v>
      </c>
      <c r="H70" s="178">
        <f>H71+H72</f>
        <v>100</v>
      </c>
      <c r="I70" s="39" t="s">
        <v>67</v>
      </c>
      <c r="J70" s="100"/>
      <c r="K70" s="100"/>
      <c r="L70" s="91"/>
    </row>
    <row r="71" spans="1:12" s="82" customFormat="1" ht="64.5" customHeight="1">
      <c r="A71" s="40" t="s">
        <v>71</v>
      </c>
      <c r="B71" s="79" t="s">
        <v>119</v>
      </c>
      <c r="C71" s="37" t="s">
        <v>72</v>
      </c>
      <c r="D71" s="37"/>
      <c r="E71" s="256">
        <v>40</v>
      </c>
      <c r="F71" s="37"/>
      <c r="G71" s="256">
        <v>40</v>
      </c>
      <c r="H71" s="257">
        <f t="shared" si="3"/>
        <v>80</v>
      </c>
      <c r="I71" s="39"/>
      <c r="J71" s="141">
        <f>H71</f>
        <v>80</v>
      </c>
      <c r="K71" s="100"/>
      <c r="L71" s="81"/>
    </row>
    <row r="72" spans="1:12" s="101" customFormat="1" ht="48" customHeight="1">
      <c r="A72" s="25" t="s">
        <v>73</v>
      </c>
      <c r="B72" s="79" t="s">
        <v>120</v>
      </c>
      <c r="C72" s="37" t="s">
        <v>11</v>
      </c>
      <c r="D72" s="37"/>
      <c r="E72" s="256">
        <v>20</v>
      </c>
      <c r="F72" s="37"/>
      <c r="G72" s="37"/>
      <c r="H72" s="257">
        <f t="shared" si="3"/>
        <v>20</v>
      </c>
      <c r="I72" s="39"/>
      <c r="J72" s="100"/>
      <c r="K72" s="102">
        <f>H72</f>
        <v>20</v>
      </c>
      <c r="L72" s="91"/>
    </row>
    <row r="73" spans="1:12" s="103" customFormat="1" ht="66" customHeight="1">
      <c r="A73" s="80" t="s">
        <v>35</v>
      </c>
      <c r="B73" s="78" t="s">
        <v>121</v>
      </c>
      <c r="C73" s="37" t="s">
        <v>11</v>
      </c>
      <c r="D73" s="37"/>
      <c r="E73" s="37">
        <v>30</v>
      </c>
      <c r="F73" s="37"/>
      <c r="G73" s="37"/>
      <c r="H73" s="179">
        <f t="shared" si="3"/>
        <v>30</v>
      </c>
      <c r="I73" s="39" t="s">
        <v>67</v>
      </c>
      <c r="J73" s="100">
        <f>H73</f>
        <v>30</v>
      </c>
      <c r="K73" s="100"/>
      <c r="L73" s="81"/>
    </row>
    <row r="74" spans="1:12" s="82" customFormat="1" ht="80.25" customHeight="1">
      <c r="A74" s="80" t="s">
        <v>37</v>
      </c>
      <c r="B74" s="78" t="s">
        <v>122</v>
      </c>
      <c r="C74" s="37" t="s">
        <v>74</v>
      </c>
      <c r="D74" s="37"/>
      <c r="E74" s="37"/>
      <c r="F74" s="37">
        <v>60</v>
      </c>
      <c r="G74" s="37"/>
      <c r="H74" s="179">
        <f t="shared" si="3"/>
        <v>60</v>
      </c>
      <c r="I74" s="39" t="s">
        <v>67</v>
      </c>
      <c r="J74" s="100">
        <f>H74</f>
        <v>60</v>
      </c>
      <c r="K74" s="100"/>
      <c r="L74" s="81"/>
    </row>
    <row r="75" spans="1:12" s="101" customFormat="1" ht="51" customHeight="1">
      <c r="A75" s="23" t="s">
        <v>38</v>
      </c>
      <c r="B75" s="78" t="s">
        <v>123</v>
      </c>
      <c r="C75" s="37" t="s">
        <v>8</v>
      </c>
      <c r="D75" s="37"/>
      <c r="E75" s="37">
        <v>20</v>
      </c>
      <c r="F75" s="37"/>
      <c r="G75" s="37"/>
      <c r="H75" s="179">
        <v>20</v>
      </c>
      <c r="I75" s="39" t="s">
        <v>67</v>
      </c>
      <c r="J75" s="100"/>
      <c r="K75" s="102">
        <v>20</v>
      </c>
      <c r="L75" s="91"/>
    </row>
    <row r="76" spans="1:12" s="101" customFormat="1" ht="35.25" customHeight="1">
      <c r="A76" s="23" t="s">
        <v>39</v>
      </c>
      <c r="B76" s="78" t="s">
        <v>124</v>
      </c>
      <c r="C76" s="37" t="s">
        <v>9</v>
      </c>
      <c r="D76" s="37"/>
      <c r="E76" s="37"/>
      <c r="F76" s="37">
        <v>10</v>
      </c>
      <c r="G76" s="37"/>
      <c r="H76" s="179">
        <f t="shared" si="3"/>
        <v>10</v>
      </c>
      <c r="I76" s="39" t="s">
        <v>67</v>
      </c>
      <c r="J76" s="100"/>
      <c r="K76" s="102">
        <f>H76</f>
        <v>10</v>
      </c>
      <c r="L76" s="91"/>
    </row>
    <row r="77" spans="1:12" s="101" customFormat="1" ht="50.25" customHeight="1">
      <c r="A77" s="23" t="s">
        <v>40</v>
      </c>
      <c r="B77" s="78" t="s">
        <v>227</v>
      </c>
      <c r="C77" s="37" t="s">
        <v>50</v>
      </c>
      <c r="D77" s="37"/>
      <c r="E77" s="37"/>
      <c r="F77" s="37"/>
      <c r="G77" s="37">
        <v>10</v>
      </c>
      <c r="H77" s="179">
        <f t="shared" si="3"/>
        <v>10</v>
      </c>
      <c r="I77" s="39" t="s">
        <v>67</v>
      </c>
      <c r="J77" s="100"/>
      <c r="K77" s="102">
        <f>H77</f>
        <v>10</v>
      </c>
      <c r="L77" s="91"/>
    </row>
    <row r="78" spans="1:12" s="101" customFormat="1" ht="63.75" customHeight="1">
      <c r="A78" s="23" t="s">
        <v>41</v>
      </c>
      <c r="B78" s="78" t="s">
        <v>228</v>
      </c>
      <c r="C78" s="37" t="s">
        <v>15</v>
      </c>
      <c r="D78" s="37">
        <v>15</v>
      </c>
      <c r="E78" s="37"/>
      <c r="F78" s="37"/>
      <c r="G78" s="37"/>
      <c r="H78" s="179">
        <v>15</v>
      </c>
      <c r="I78" s="39" t="s">
        <v>67</v>
      </c>
      <c r="J78" s="100">
        <v>15</v>
      </c>
      <c r="K78" s="227"/>
      <c r="L78" s="91"/>
    </row>
    <row r="79" spans="1:12" s="101" customFormat="1" ht="49.5" customHeight="1">
      <c r="A79" s="23" t="s">
        <v>42</v>
      </c>
      <c r="B79" s="78" t="s">
        <v>125</v>
      </c>
      <c r="C79" s="37" t="s">
        <v>5</v>
      </c>
      <c r="D79" s="37">
        <v>15</v>
      </c>
      <c r="E79" s="37"/>
      <c r="F79" s="37"/>
      <c r="G79" s="37"/>
      <c r="H79" s="179">
        <v>15</v>
      </c>
      <c r="I79" s="39" t="s">
        <v>67</v>
      </c>
      <c r="J79" s="100"/>
      <c r="K79" s="102">
        <v>15</v>
      </c>
      <c r="L79" s="91"/>
    </row>
    <row r="80" spans="1:12" s="101" customFormat="1" ht="49.5" customHeight="1">
      <c r="A80" s="23" t="s">
        <v>43</v>
      </c>
      <c r="B80" s="78" t="s">
        <v>126</v>
      </c>
      <c r="C80" s="37" t="s">
        <v>139</v>
      </c>
      <c r="D80" s="37">
        <v>20</v>
      </c>
      <c r="E80" s="37">
        <v>20</v>
      </c>
      <c r="F80" s="37">
        <v>20</v>
      </c>
      <c r="G80" s="37">
        <v>20</v>
      </c>
      <c r="H80" s="179">
        <v>80</v>
      </c>
      <c r="I80" s="39" t="s">
        <v>67</v>
      </c>
      <c r="J80" s="100"/>
      <c r="K80" s="102">
        <v>80</v>
      </c>
      <c r="L80" s="91"/>
    </row>
    <row r="81" spans="1:12" s="101" customFormat="1" ht="49.5" customHeight="1">
      <c r="A81" s="23" t="s">
        <v>44</v>
      </c>
      <c r="B81" s="78" t="s">
        <v>127</v>
      </c>
      <c r="C81" s="37" t="s">
        <v>229</v>
      </c>
      <c r="D81" s="37"/>
      <c r="E81" s="37">
        <v>10</v>
      </c>
      <c r="F81" s="37"/>
      <c r="G81" s="37">
        <v>10</v>
      </c>
      <c r="H81" s="179">
        <v>20</v>
      </c>
      <c r="I81" s="39" t="s">
        <v>67</v>
      </c>
      <c r="J81" s="100"/>
      <c r="K81" s="102">
        <v>20</v>
      </c>
      <c r="L81" s="91"/>
    </row>
    <row r="82" spans="1:12" s="101" customFormat="1" ht="50.25" customHeight="1">
      <c r="A82" s="23" t="s">
        <v>45</v>
      </c>
      <c r="B82" s="78" t="s">
        <v>128</v>
      </c>
      <c r="C82" s="37" t="s">
        <v>3</v>
      </c>
      <c r="D82" s="37"/>
      <c r="E82" s="37"/>
      <c r="F82" s="37">
        <v>100</v>
      </c>
      <c r="G82" s="37"/>
      <c r="H82" s="179">
        <v>100</v>
      </c>
      <c r="I82" s="39" t="s">
        <v>67</v>
      </c>
      <c r="J82" s="100"/>
      <c r="K82" s="102">
        <v>100</v>
      </c>
      <c r="L82" s="91"/>
    </row>
    <row r="83" spans="1:12" s="101" customFormat="1" ht="33" customHeight="1">
      <c r="A83" s="23" t="s">
        <v>46</v>
      </c>
      <c r="B83" s="78" t="s">
        <v>129</v>
      </c>
      <c r="C83" s="37" t="s">
        <v>139</v>
      </c>
      <c r="D83" s="37">
        <v>20</v>
      </c>
      <c r="E83" s="37">
        <v>20</v>
      </c>
      <c r="F83" s="37">
        <v>20</v>
      </c>
      <c r="G83" s="37">
        <v>20</v>
      </c>
      <c r="H83" s="179">
        <v>80</v>
      </c>
      <c r="I83" s="39" t="s">
        <v>67</v>
      </c>
      <c r="J83" s="100"/>
      <c r="K83" s="102">
        <v>80</v>
      </c>
      <c r="L83" s="91"/>
    </row>
    <row r="84" spans="1:12" s="101" customFormat="1" ht="48.75" customHeight="1">
      <c r="A84" s="23" t="s">
        <v>47</v>
      </c>
      <c r="B84" s="78" t="s">
        <v>130</v>
      </c>
      <c r="C84" s="37" t="s">
        <v>75</v>
      </c>
      <c r="D84" s="37">
        <v>10</v>
      </c>
      <c r="E84" s="37">
        <v>10</v>
      </c>
      <c r="F84" s="37"/>
      <c r="G84" s="37">
        <v>10</v>
      </c>
      <c r="H84" s="179">
        <v>30</v>
      </c>
      <c r="I84" s="39" t="s">
        <v>67</v>
      </c>
      <c r="J84" s="100"/>
      <c r="K84" s="102">
        <v>30</v>
      </c>
      <c r="L84" s="91"/>
    </row>
    <row r="85" spans="1:12" s="101" customFormat="1" ht="33" customHeight="1">
      <c r="A85" s="23" t="s">
        <v>48</v>
      </c>
      <c r="B85" s="78" t="s">
        <v>131</v>
      </c>
      <c r="C85" s="37" t="s">
        <v>4</v>
      </c>
      <c r="D85" s="37"/>
      <c r="E85" s="37"/>
      <c r="F85" s="37"/>
      <c r="G85" s="37">
        <v>15</v>
      </c>
      <c r="H85" s="179">
        <v>15</v>
      </c>
      <c r="I85" s="39" t="s">
        <v>67</v>
      </c>
      <c r="J85" s="100"/>
      <c r="K85" s="102">
        <v>15</v>
      </c>
      <c r="L85" s="91"/>
    </row>
    <row r="86" spans="1:12" s="101" customFormat="1" ht="34.5" customHeight="1">
      <c r="A86" s="23" t="s">
        <v>49</v>
      </c>
      <c r="B86" s="78" t="s">
        <v>132</v>
      </c>
      <c r="C86" s="37" t="s">
        <v>13</v>
      </c>
      <c r="D86" s="37"/>
      <c r="E86" s="37"/>
      <c r="F86" s="37"/>
      <c r="G86" s="37">
        <v>5</v>
      </c>
      <c r="H86" s="179">
        <f t="shared" si="3"/>
        <v>5</v>
      </c>
      <c r="I86" s="39" t="s">
        <v>67</v>
      </c>
      <c r="J86" s="100"/>
      <c r="K86" s="102">
        <f>H86</f>
        <v>5</v>
      </c>
      <c r="L86" s="91"/>
    </row>
    <row r="87" spans="1:12" s="137" customFormat="1" ht="15.75">
      <c r="A87" s="23"/>
      <c r="B87" s="41" t="s">
        <v>220</v>
      </c>
      <c r="C87" s="41"/>
      <c r="D87" s="38">
        <f>SUM(D65+D66+D67+D68+D78+D79+D80+D83+D84)</f>
        <v>175</v>
      </c>
      <c r="E87" s="38">
        <f>SUM(E58+E69+E70+E73+E75+E80+E81+E83+E84)</f>
        <v>241</v>
      </c>
      <c r="F87" s="38">
        <f>SUM(F58+F74+F76+F80+F82+F83)</f>
        <v>245</v>
      </c>
      <c r="G87" s="38">
        <f>SUM(G58+G70+G77+G80+G81+G83+G84+G85+G86)</f>
        <v>149</v>
      </c>
      <c r="H87" s="178">
        <f>SUM(H58+H65+H66+H67+H68+H69+H70+H73+H74+H75+H76+H77+H78+H79+H80+H81+H82+H83+H84+H85+H86)</f>
        <v>810</v>
      </c>
      <c r="I87" s="42"/>
      <c r="J87" s="102">
        <f>SUM(J68+J71+J73+J74+J78)</f>
        <v>245</v>
      </c>
      <c r="K87" s="102">
        <f>SUM(K58+K65+K66+K67+K69+K72+K75+K76+K77+K79+K80+K81+K82+K83+K84+K85+K86)</f>
        <v>565</v>
      </c>
      <c r="L87" s="93"/>
    </row>
    <row r="88" spans="1:12" s="104" customFormat="1" ht="15.75">
      <c r="A88" s="28"/>
      <c r="B88" s="43"/>
      <c r="C88" s="43"/>
      <c r="D88" s="44"/>
      <c r="E88" s="44"/>
      <c r="F88" s="44"/>
      <c r="G88" s="44"/>
      <c r="H88" s="45">
        <f>SUM(D87+E87+F87+G87)</f>
        <v>810</v>
      </c>
      <c r="I88" s="46"/>
      <c r="J88" s="105"/>
      <c r="K88" s="106">
        <f>SUM(J87+K87)</f>
        <v>810</v>
      </c>
      <c r="L88" s="91"/>
    </row>
    <row r="89" spans="4:9" s="47" customFormat="1" ht="21" customHeight="1">
      <c r="D89" s="35"/>
      <c r="E89" s="35"/>
      <c r="F89" s="35"/>
      <c r="G89" s="35"/>
      <c r="H89" s="35"/>
      <c r="I89" s="99"/>
    </row>
    <row r="90" spans="1:12" s="17" customFormat="1" ht="14.25" customHeight="1">
      <c r="A90" s="48"/>
      <c r="B90" s="186" t="s">
        <v>20</v>
      </c>
      <c r="C90" s="186"/>
      <c r="D90" s="186"/>
      <c r="E90" s="186"/>
      <c r="F90" s="186"/>
      <c r="G90" s="186"/>
      <c r="H90" s="186"/>
      <c r="I90" s="186"/>
      <c r="J90" s="186"/>
      <c r="K90" s="18"/>
      <c r="L90" s="18"/>
    </row>
    <row r="91" spans="2:10" s="17" customFormat="1" ht="17.25" customHeight="1">
      <c r="B91" s="186" t="s">
        <v>76</v>
      </c>
      <c r="C91" s="186"/>
      <c r="D91" s="186"/>
      <c r="E91" s="186"/>
      <c r="F91" s="186"/>
      <c r="G91" s="186"/>
      <c r="H91" s="186"/>
      <c r="I91" s="186"/>
      <c r="J91" s="186"/>
    </row>
    <row r="92" spans="2:12" s="17" customFormat="1" ht="17.25" customHeight="1">
      <c r="B92" s="182" t="s">
        <v>141</v>
      </c>
      <c r="C92" s="182"/>
      <c r="D92" s="182"/>
      <c r="E92" s="182"/>
      <c r="F92" s="182"/>
      <c r="G92" s="182"/>
      <c r="H92" s="182"/>
      <c r="I92" s="182"/>
      <c r="J92" s="182"/>
      <c r="K92" s="36"/>
      <c r="L92" s="36"/>
    </row>
    <row r="93" spans="4:9" s="47" customFormat="1" ht="18" customHeight="1">
      <c r="D93" s="35"/>
      <c r="E93" s="35"/>
      <c r="F93" s="35"/>
      <c r="G93" s="35"/>
      <c r="H93" s="35"/>
      <c r="I93" s="99"/>
    </row>
    <row r="94" spans="1:11" s="86" customFormat="1" ht="36.75" customHeight="1">
      <c r="A94" s="183" t="s">
        <v>0</v>
      </c>
      <c r="B94" s="184" t="s">
        <v>26</v>
      </c>
      <c r="C94" s="184" t="s">
        <v>140</v>
      </c>
      <c r="D94" s="184" t="s">
        <v>27</v>
      </c>
      <c r="E94" s="184"/>
      <c r="F94" s="184"/>
      <c r="G94" s="184"/>
      <c r="H94" s="184" t="s">
        <v>62</v>
      </c>
      <c r="I94" s="185" t="s">
        <v>63</v>
      </c>
      <c r="J94" s="84" t="s">
        <v>10</v>
      </c>
      <c r="K94" s="85" t="s">
        <v>12</v>
      </c>
    </row>
    <row r="95" spans="1:11" s="86" customFormat="1" ht="33" customHeight="1">
      <c r="A95" s="183"/>
      <c r="B95" s="184"/>
      <c r="C95" s="184"/>
      <c r="D95" s="34" t="s">
        <v>1</v>
      </c>
      <c r="E95" s="34" t="s">
        <v>2</v>
      </c>
      <c r="F95" s="34" t="s">
        <v>3</v>
      </c>
      <c r="G95" s="34" t="s">
        <v>4</v>
      </c>
      <c r="H95" s="184"/>
      <c r="I95" s="185"/>
      <c r="J95" s="87"/>
      <c r="K95" s="88"/>
    </row>
    <row r="96" spans="1:11" s="109" customFormat="1" ht="21.75" customHeight="1">
      <c r="A96" s="191" t="s">
        <v>28</v>
      </c>
      <c r="B96" s="192" t="s">
        <v>142</v>
      </c>
      <c r="C96" s="193"/>
      <c r="D96" s="50">
        <f>D97+D98+D99</f>
        <v>26</v>
      </c>
      <c r="E96" s="50">
        <f>E97+E98+E99</f>
        <v>26</v>
      </c>
      <c r="F96" s="50">
        <f>F97+F98+F99</f>
        <v>6</v>
      </c>
      <c r="G96" s="50">
        <f>G97+G98+G99</f>
        <v>26</v>
      </c>
      <c r="H96" s="165">
        <f>H97+H98+H99</f>
        <v>84</v>
      </c>
      <c r="I96" s="194"/>
      <c r="J96" s="107"/>
      <c r="K96" s="108"/>
    </row>
    <row r="97" spans="1:11" s="35" customFormat="1" ht="47.25" customHeight="1">
      <c r="A97" s="205" t="s">
        <v>111</v>
      </c>
      <c r="B97" s="111" t="s">
        <v>143</v>
      </c>
      <c r="C97" s="230" t="s">
        <v>75</v>
      </c>
      <c r="D97" s="63">
        <v>10</v>
      </c>
      <c r="E97" s="63">
        <v>10</v>
      </c>
      <c r="F97" s="53"/>
      <c r="G97" s="63">
        <v>10</v>
      </c>
      <c r="H97" s="54">
        <f>G97+F97+E97+D97</f>
        <v>30</v>
      </c>
      <c r="I97" s="51" t="s">
        <v>205</v>
      </c>
      <c r="J97" s="108"/>
      <c r="K97" s="108">
        <f>H97</f>
        <v>30</v>
      </c>
    </row>
    <row r="98" spans="1:11" s="112" customFormat="1" ht="48" customHeight="1">
      <c r="A98" s="206" t="s">
        <v>112</v>
      </c>
      <c r="B98" s="144" t="s">
        <v>146</v>
      </c>
      <c r="C98" s="231" t="s">
        <v>75</v>
      </c>
      <c r="D98" s="63">
        <v>10</v>
      </c>
      <c r="E98" s="63">
        <v>10</v>
      </c>
      <c r="F98" s="53"/>
      <c r="G98" s="63">
        <v>10</v>
      </c>
      <c r="H98" s="54">
        <f>G98+F98+E98+D98</f>
        <v>30</v>
      </c>
      <c r="I98" s="51" t="s">
        <v>205</v>
      </c>
      <c r="J98" s="110"/>
      <c r="K98" s="108">
        <f>H98</f>
        <v>30</v>
      </c>
    </row>
    <row r="99" spans="1:11" s="112" customFormat="1" ht="33" customHeight="1">
      <c r="A99" s="206" t="s">
        <v>113</v>
      </c>
      <c r="B99" s="144" t="s">
        <v>144</v>
      </c>
      <c r="C99" s="232" t="s">
        <v>77</v>
      </c>
      <c r="D99" s="63">
        <v>6</v>
      </c>
      <c r="E99" s="63">
        <v>6</v>
      </c>
      <c r="F99" s="63">
        <v>6</v>
      </c>
      <c r="G99" s="63">
        <v>6</v>
      </c>
      <c r="H99" s="54">
        <f>G99+F99+E99+D99</f>
        <v>24</v>
      </c>
      <c r="I99" s="51" t="s">
        <v>205</v>
      </c>
      <c r="J99" s="113"/>
      <c r="K99" s="108">
        <f>H99</f>
        <v>24</v>
      </c>
    </row>
    <row r="100" spans="1:11" s="112" customFormat="1" ht="21" customHeight="1">
      <c r="A100" s="195" t="s">
        <v>29</v>
      </c>
      <c r="B100" s="196" t="s">
        <v>145</v>
      </c>
      <c r="C100" s="233"/>
      <c r="D100" s="197">
        <f>D101+D102+D103</f>
        <v>60</v>
      </c>
      <c r="E100" s="197">
        <f>E101+E102+E103</f>
        <v>60</v>
      </c>
      <c r="F100" s="197">
        <f>F101+F102+F103</f>
        <v>60</v>
      </c>
      <c r="G100" s="197">
        <f>G101+G102+G103</f>
        <v>60</v>
      </c>
      <c r="H100" s="198">
        <f>H101+H102+H103</f>
        <v>240</v>
      </c>
      <c r="I100" s="52"/>
      <c r="J100" s="110"/>
      <c r="K100" s="113"/>
    </row>
    <row r="101" spans="1:11" s="115" customFormat="1" ht="32.25" customHeight="1">
      <c r="A101" s="250" t="s">
        <v>148</v>
      </c>
      <c r="B101" s="145" t="s">
        <v>147</v>
      </c>
      <c r="C101" s="55" t="s">
        <v>77</v>
      </c>
      <c r="D101" s="147">
        <v>10</v>
      </c>
      <c r="E101" s="147">
        <v>10</v>
      </c>
      <c r="F101" s="147">
        <v>10</v>
      </c>
      <c r="G101" s="147">
        <v>10</v>
      </c>
      <c r="H101" s="164">
        <f aca="true" t="shared" si="4" ref="H101:H109">G101+F101+E101+D101</f>
        <v>40</v>
      </c>
      <c r="I101" s="246" t="s">
        <v>205</v>
      </c>
      <c r="J101" s="114"/>
      <c r="K101" s="113">
        <v>40</v>
      </c>
    </row>
    <row r="102" spans="1:11" s="116" customFormat="1" ht="48.75" customHeight="1">
      <c r="A102" s="57" t="s">
        <v>149</v>
      </c>
      <c r="B102" s="145" t="s">
        <v>237</v>
      </c>
      <c r="C102" s="232" t="s">
        <v>77</v>
      </c>
      <c r="D102" s="147">
        <v>20</v>
      </c>
      <c r="E102" s="147">
        <v>20</v>
      </c>
      <c r="F102" s="147">
        <v>20</v>
      </c>
      <c r="G102" s="147">
        <v>20</v>
      </c>
      <c r="H102" s="54">
        <f t="shared" si="4"/>
        <v>80</v>
      </c>
      <c r="I102" s="51" t="s">
        <v>205</v>
      </c>
      <c r="J102" s="114"/>
      <c r="K102" s="113">
        <v>80</v>
      </c>
    </row>
    <row r="103" spans="1:11" s="117" customFormat="1" ht="33" customHeight="1">
      <c r="A103" s="58" t="s">
        <v>150</v>
      </c>
      <c r="B103" s="146" t="s">
        <v>151</v>
      </c>
      <c r="C103" s="53" t="s">
        <v>77</v>
      </c>
      <c r="D103" s="63">
        <v>30</v>
      </c>
      <c r="E103" s="63">
        <v>30</v>
      </c>
      <c r="F103" s="63">
        <v>30</v>
      </c>
      <c r="G103" s="63">
        <v>30</v>
      </c>
      <c r="H103" s="54">
        <f t="shared" si="4"/>
        <v>120</v>
      </c>
      <c r="I103" s="51" t="s">
        <v>205</v>
      </c>
      <c r="J103" s="110"/>
      <c r="K103" s="113">
        <f>H103</f>
        <v>120</v>
      </c>
    </row>
    <row r="104" spans="1:11" s="200" customFormat="1" ht="48.75" customHeight="1">
      <c r="A104" s="60" t="s">
        <v>30</v>
      </c>
      <c r="B104" s="199" t="s">
        <v>152</v>
      </c>
      <c r="C104" s="197"/>
      <c r="D104" s="197">
        <f>D105+D106+D107+D108+D109+D110+D111+D112+D113+D114+D115</f>
        <v>37</v>
      </c>
      <c r="E104" s="197">
        <f>E105+E106+E107+E108+E109+E110+E111+E112+E113+E114+E115</f>
        <v>112</v>
      </c>
      <c r="F104" s="197">
        <f>F105+F106+F107+F108+F109+F110+F111+F112+F113+F114+F115</f>
        <v>22</v>
      </c>
      <c r="G104" s="197">
        <f>G105+G106+G107+G108+G109+G110+G111+G112+G113+G114+G115</f>
        <v>22</v>
      </c>
      <c r="H104" s="198">
        <f>H105+H106+H107+H108+H109+H110+H111+H112+H113+H114+H115</f>
        <v>193</v>
      </c>
      <c r="I104" s="197"/>
      <c r="J104" s="113"/>
      <c r="K104" s="113"/>
    </row>
    <row r="105" spans="1:11" s="119" customFormat="1" ht="49.5" customHeight="1">
      <c r="A105" s="57" t="s">
        <v>158</v>
      </c>
      <c r="B105" s="145" t="s">
        <v>153</v>
      </c>
      <c r="C105" s="55" t="s">
        <v>77</v>
      </c>
      <c r="D105" s="147">
        <v>6</v>
      </c>
      <c r="E105" s="63">
        <v>6</v>
      </c>
      <c r="F105" s="147">
        <v>6</v>
      </c>
      <c r="G105" s="147">
        <v>6</v>
      </c>
      <c r="H105" s="54">
        <f t="shared" si="4"/>
        <v>24</v>
      </c>
      <c r="I105" s="51" t="s">
        <v>205</v>
      </c>
      <c r="J105" s="118"/>
      <c r="K105" s="114">
        <v>24</v>
      </c>
    </row>
    <row r="106" spans="1:11" s="119" customFormat="1" ht="48.75" customHeight="1">
      <c r="A106" s="57" t="s">
        <v>159</v>
      </c>
      <c r="B106" s="145" t="s">
        <v>171</v>
      </c>
      <c r="C106" s="55" t="s">
        <v>77</v>
      </c>
      <c r="D106" s="147">
        <v>10</v>
      </c>
      <c r="E106" s="63">
        <v>10</v>
      </c>
      <c r="F106" s="147">
        <v>10</v>
      </c>
      <c r="G106" s="147">
        <v>10</v>
      </c>
      <c r="H106" s="54">
        <f t="shared" si="4"/>
        <v>40</v>
      </c>
      <c r="I106" s="51" t="s">
        <v>205</v>
      </c>
      <c r="J106" s="118"/>
      <c r="K106" s="114">
        <v>40</v>
      </c>
    </row>
    <row r="107" spans="1:11" s="119" customFormat="1" ht="49.5" customHeight="1">
      <c r="A107" s="57" t="s">
        <v>160</v>
      </c>
      <c r="B107" s="145" t="s">
        <v>238</v>
      </c>
      <c r="C107" s="55" t="s">
        <v>77</v>
      </c>
      <c r="D107" s="147">
        <v>6</v>
      </c>
      <c r="E107" s="63">
        <v>6</v>
      </c>
      <c r="F107" s="147">
        <v>6</v>
      </c>
      <c r="G107" s="147">
        <v>6</v>
      </c>
      <c r="H107" s="54">
        <f t="shared" si="4"/>
        <v>24</v>
      </c>
      <c r="I107" s="51" t="s">
        <v>205</v>
      </c>
      <c r="J107" s="118"/>
      <c r="K107" s="114">
        <v>24</v>
      </c>
    </row>
    <row r="108" spans="1:11" s="120" customFormat="1" ht="48" customHeight="1">
      <c r="A108" s="58" t="s">
        <v>161</v>
      </c>
      <c r="B108" s="146" t="s">
        <v>154</v>
      </c>
      <c r="C108" s="53" t="s">
        <v>11</v>
      </c>
      <c r="D108" s="63"/>
      <c r="E108" s="63">
        <v>30</v>
      </c>
      <c r="F108" s="63"/>
      <c r="G108" s="63"/>
      <c r="H108" s="54">
        <v>30</v>
      </c>
      <c r="I108" s="51" t="s">
        <v>205</v>
      </c>
      <c r="J108" s="113"/>
      <c r="K108" s="113">
        <v>30</v>
      </c>
    </row>
    <row r="109" spans="1:11" s="116" customFormat="1" ht="21" customHeight="1">
      <c r="A109" s="57" t="s">
        <v>162</v>
      </c>
      <c r="B109" s="145" t="s">
        <v>155</v>
      </c>
      <c r="C109" s="55" t="s">
        <v>5</v>
      </c>
      <c r="D109" s="147">
        <v>5</v>
      </c>
      <c r="E109" s="147"/>
      <c r="F109" s="147"/>
      <c r="G109" s="147"/>
      <c r="H109" s="258">
        <f t="shared" si="4"/>
        <v>5</v>
      </c>
      <c r="I109" s="51" t="s">
        <v>205</v>
      </c>
      <c r="J109" s="113"/>
      <c r="K109" s="113">
        <v>5</v>
      </c>
    </row>
    <row r="110" spans="1:11" s="116" customFormat="1" ht="48" customHeight="1">
      <c r="A110" s="57" t="s">
        <v>163</v>
      </c>
      <c r="B110" s="145" t="s">
        <v>239</v>
      </c>
      <c r="C110" s="55" t="s">
        <v>6</v>
      </c>
      <c r="D110" s="147">
        <v>5</v>
      </c>
      <c r="E110" s="147"/>
      <c r="F110" s="147"/>
      <c r="G110" s="207"/>
      <c r="H110" s="164">
        <f>G110+F110+E110+D110</f>
        <v>5</v>
      </c>
      <c r="I110" s="208" t="s">
        <v>205</v>
      </c>
      <c r="J110" s="118"/>
      <c r="K110" s="113">
        <f>H110</f>
        <v>5</v>
      </c>
    </row>
    <row r="111" spans="1:11" s="116" customFormat="1" ht="33" customHeight="1">
      <c r="A111" s="57" t="s">
        <v>164</v>
      </c>
      <c r="B111" s="145" t="s">
        <v>156</v>
      </c>
      <c r="C111" s="55" t="s">
        <v>6</v>
      </c>
      <c r="D111" s="147">
        <v>5</v>
      </c>
      <c r="E111" s="147"/>
      <c r="F111" s="63"/>
      <c r="G111" s="147"/>
      <c r="H111" s="259">
        <v>5</v>
      </c>
      <c r="I111" s="51" t="s">
        <v>205</v>
      </c>
      <c r="J111" s="118"/>
      <c r="K111" s="113">
        <v>5</v>
      </c>
    </row>
    <row r="112" spans="1:11" s="120" customFormat="1" ht="21.75" customHeight="1">
      <c r="A112" s="58" t="s">
        <v>165</v>
      </c>
      <c r="B112" s="146" t="s">
        <v>157</v>
      </c>
      <c r="C112" s="53" t="s">
        <v>11</v>
      </c>
      <c r="D112" s="63"/>
      <c r="E112" s="63">
        <v>40</v>
      </c>
      <c r="F112" s="63"/>
      <c r="G112" s="63"/>
      <c r="H112" s="164">
        <v>40</v>
      </c>
      <c r="I112" s="51" t="s">
        <v>205</v>
      </c>
      <c r="J112" s="110"/>
      <c r="K112" s="113">
        <f>H112</f>
        <v>40</v>
      </c>
    </row>
    <row r="113" spans="1:11" s="116" customFormat="1" ht="33" customHeight="1">
      <c r="A113" s="57" t="s">
        <v>166</v>
      </c>
      <c r="B113" s="145" t="s">
        <v>172</v>
      </c>
      <c r="C113" s="55" t="s">
        <v>11</v>
      </c>
      <c r="D113" s="147"/>
      <c r="E113" s="147">
        <v>5</v>
      </c>
      <c r="F113" s="147"/>
      <c r="G113" s="147"/>
      <c r="H113" s="54">
        <f aca="true" t="shared" si="5" ref="H113:H119">G113+F113+E113+D113</f>
        <v>5</v>
      </c>
      <c r="I113" s="51" t="s">
        <v>205</v>
      </c>
      <c r="J113" s="110"/>
      <c r="K113" s="113">
        <f>H113</f>
        <v>5</v>
      </c>
    </row>
    <row r="114" spans="1:11" s="116" customFormat="1" ht="32.25" customHeight="1">
      <c r="A114" s="57" t="s">
        <v>167</v>
      </c>
      <c r="B114" s="145" t="s">
        <v>173</v>
      </c>
      <c r="C114" s="55" t="s">
        <v>11</v>
      </c>
      <c r="D114" s="147"/>
      <c r="E114" s="147">
        <v>5</v>
      </c>
      <c r="F114" s="147"/>
      <c r="G114" s="147"/>
      <c r="H114" s="54">
        <f t="shared" si="5"/>
        <v>5</v>
      </c>
      <c r="I114" s="51" t="s">
        <v>205</v>
      </c>
      <c r="J114" s="118"/>
      <c r="K114" s="113">
        <f>H114</f>
        <v>5</v>
      </c>
    </row>
    <row r="115" spans="1:11" s="116" customFormat="1" ht="33.75" customHeight="1">
      <c r="A115" s="57" t="s">
        <v>168</v>
      </c>
      <c r="B115" s="145" t="s">
        <v>174</v>
      </c>
      <c r="C115" s="55" t="s">
        <v>7</v>
      </c>
      <c r="D115" s="147"/>
      <c r="E115" s="147">
        <v>10</v>
      </c>
      <c r="F115" s="147"/>
      <c r="G115" s="147"/>
      <c r="H115" s="164">
        <f t="shared" si="5"/>
        <v>10</v>
      </c>
      <c r="I115" s="246" t="s">
        <v>205</v>
      </c>
      <c r="J115" s="118"/>
      <c r="K115" s="113">
        <f>H115</f>
        <v>10</v>
      </c>
    </row>
    <row r="116" spans="1:11" s="203" customFormat="1" ht="33" customHeight="1">
      <c r="A116" s="60" t="s">
        <v>31</v>
      </c>
      <c r="B116" s="199" t="s">
        <v>170</v>
      </c>
      <c r="C116" s="197"/>
      <c r="D116" s="197">
        <f>D117+D118+D119</f>
        <v>16</v>
      </c>
      <c r="E116" s="197">
        <f>E117+E118+E119</f>
        <v>26</v>
      </c>
      <c r="F116" s="197">
        <f>F117+F118+F119</f>
        <v>6</v>
      </c>
      <c r="G116" s="197">
        <f>G117+G118+G119</f>
        <v>6</v>
      </c>
      <c r="H116" s="198">
        <f>H117+H118+H119</f>
        <v>54</v>
      </c>
      <c r="I116" s="201"/>
      <c r="J116" s="202"/>
      <c r="K116" s="113"/>
    </row>
    <row r="117" spans="1:11" s="120" customFormat="1" ht="48" customHeight="1">
      <c r="A117" s="61" t="s">
        <v>169</v>
      </c>
      <c r="B117" s="146" t="s">
        <v>175</v>
      </c>
      <c r="C117" s="62" t="s">
        <v>77</v>
      </c>
      <c r="D117" s="148">
        <v>6</v>
      </c>
      <c r="E117" s="148">
        <v>6</v>
      </c>
      <c r="F117" s="148">
        <v>6</v>
      </c>
      <c r="G117" s="148">
        <v>6</v>
      </c>
      <c r="H117" s="149">
        <v>24</v>
      </c>
      <c r="I117" s="51" t="s">
        <v>204</v>
      </c>
      <c r="J117" s="110"/>
      <c r="K117" s="113">
        <v>24</v>
      </c>
    </row>
    <row r="118" spans="1:11" s="116" customFormat="1" ht="48" customHeight="1">
      <c r="A118" s="57" t="s">
        <v>180</v>
      </c>
      <c r="B118" s="145" t="s">
        <v>176</v>
      </c>
      <c r="C118" s="55" t="s">
        <v>6</v>
      </c>
      <c r="D118" s="63">
        <v>10</v>
      </c>
      <c r="E118" s="63"/>
      <c r="F118" s="63"/>
      <c r="G118" s="63"/>
      <c r="H118" s="54">
        <f t="shared" si="5"/>
        <v>10</v>
      </c>
      <c r="I118" s="51" t="s">
        <v>204</v>
      </c>
      <c r="J118" s="118"/>
      <c r="K118" s="113">
        <v>10</v>
      </c>
    </row>
    <row r="119" spans="1:11" s="116" customFormat="1" ht="48.75" customHeight="1">
      <c r="A119" s="57" t="s">
        <v>179</v>
      </c>
      <c r="B119" s="145" t="s">
        <v>177</v>
      </c>
      <c r="C119" s="55" t="s">
        <v>11</v>
      </c>
      <c r="D119" s="63"/>
      <c r="E119" s="63">
        <v>20</v>
      </c>
      <c r="F119" s="63"/>
      <c r="G119" s="63"/>
      <c r="H119" s="54">
        <f t="shared" si="5"/>
        <v>20</v>
      </c>
      <c r="I119" s="51" t="s">
        <v>204</v>
      </c>
      <c r="J119" s="118"/>
      <c r="K119" s="113">
        <v>20</v>
      </c>
    </row>
    <row r="120" spans="1:11" s="116" customFormat="1" ht="24" customHeight="1">
      <c r="A120" s="64" t="s">
        <v>32</v>
      </c>
      <c r="B120" s="204" t="s">
        <v>178</v>
      </c>
      <c r="C120" s="55"/>
      <c r="D120" s="197">
        <f>D121+D122</f>
        <v>70</v>
      </c>
      <c r="E120" s="197">
        <f>E121+E122</f>
        <v>70</v>
      </c>
      <c r="F120" s="197">
        <f>F121+F122</f>
        <v>10</v>
      </c>
      <c r="G120" s="197">
        <f>G121+G122</f>
        <v>70</v>
      </c>
      <c r="H120" s="198">
        <f>H121+H122</f>
        <v>220</v>
      </c>
      <c r="I120" s="55"/>
      <c r="J120" s="118"/>
      <c r="K120" s="113"/>
    </row>
    <row r="121" spans="1:11" s="116" customFormat="1" ht="48.75" customHeight="1">
      <c r="A121" s="57" t="s">
        <v>181</v>
      </c>
      <c r="B121" s="145" t="s">
        <v>184</v>
      </c>
      <c r="C121" s="55" t="s">
        <v>77</v>
      </c>
      <c r="D121" s="63">
        <v>10</v>
      </c>
      <c r="E121" s="63">
        <v>10</v>
      </c>
      <c r="F121" s="63">
        <v>10</v>
      </c>
      <c r="G121" s="63">
        <v>10</v>
      </c>
      <c r="H121" s="54">
        <v>40</v>
      </c>
      <c r="I121" s="51" t="s">
        <v>202</v>
      </c>
      <c r="J121" s="118"/>
      <c r="K121" s="113">
        <v>40</v>
      </c>
    </row>
    <row r="122" spans="1:11" s="116" customFormat="1" ht="48.75" customHeight="1">
      <c r="A122" s="57" t="s">
        <v>182</v>
      </c>
      <c r="B122" s="145" t="s">
        <v>183</v>
      </c>
      <c r="C122" s="55" t="s">
        <v>78</v>
      </c>
      <c r="D122" s="63">
        <v>60</v>
      </c>
      <c r="E122" s="63">
        <v>60</v>
      </c>
      <c r="F122" s="63"/>
      <c r="G122" s="63">
        <v>60</v>
      </c>
      <c r="H122" s="54">
        <v>180</v>
      </c>
      <c r="I122" s="51" t="s">
        <v>202</v>
      </c>
      <c r="J122" s="118"/>
      <c r="K122" s="113">
        <v>180</v>
      </c>
    </row>
    <row r="123" spans="1:11" s="116" customFormat="1" ht="96" customHeight="1">
      <c r="A123" s="64" t="s">
        <v>33</v>
      </c>
      <c r="B123" s="204" t="s">
        <v>240</v>
      </c>
      <c r="C123" s="55" t="s">
        <v>139</v>
      </c>
      <c r="D123" s="65">
        <v>15</v>
      </c>
      <c r="E123" s="65">
        <v>15</v>
      </c>
      <c r="F123" s="65">
        <v>15</v>
      </c>
      <c r="G123" s="65">
        <v>15</v>
      </c>
      <c r="H123" s="56">
        <v>60</v>
      </c>
      <c r="I123" s="51" t="s">
        <v>203</v>
      </c>
      <c r="J123" s="118"/>
      <c r="K123" s="113">
        <v>60</v>
      </c>
    </row>
    <row r="124" spans="1:11" s="17" customFormat="1" ht="15.75" customHeight="1">
      <c r="A124" s="138"/>
      <c r="B124" s="139" t="s">
        <v>220</v>
      </c>
      <c r="C124" s="139"/>
      <c r="D124" s="50">
        <f>SUM(D96+D100+D104+D116+D120+D123)</f>
        <v>224</v>
      </c>
      <c r="E124" s="50">
        <f>SUM(E96+E100+E104+E116+E120+E123)</f>
        <v>309</v>
      </c>
      <c r="F124" s="50">
        <f>SUM(F96+F100+F104+F116+F120+F123)</f>
        <v>119</v>
      </c>
      <c r="G124" s="50">
        <f>SUM(G96+G100+G104+G116+G120+G123)</f>
        <v>199</v>
      </c>
      <c r="H124" s="165">
        <f>SUM(H96+H100+H104+H116+H120+H123)</f>
        <v>851</v>
      </c>
      <c r="I124" s="140"/>
      <c r="J124" s="108"/>
      <c r="K124" s="108">
        <f>SUM(K97+K98+K99+K101+K102+K103+K105+K106+K107+K108+K109+K110+K111+K112+K113+K114+K115+K117+K118+K119+K121+K122+K123)</f>
        <v>851</v>
      </c>
    </row>
    <row r="125" spans="4:9" s="47" customFormat="1" ht="17.25" customHeight="1">
      <c r="D125" s="35"/>
      <c r="E125" s="35"/>
      <c r="F125" s="35"/>
      <c r="G125" s="35"/>
      <c r="H125" s="132">
        <f>SUM(D124+E124+F124+G124)</f>
        <v>851</v>
      </c>
      <c r="I125" s="99"/>
    </row>
    <row r="126" spans="4:9" s="47" customFormat="1" ht="17.25" customHeight="1">
      <c r="D126" s="35"/>
      <c r="E126" s="35"/>
      <c r="F126" s="35"/>
      <c r="G126" s="35"/>
      <c r="H126" s="132"/>
      <c r="I126" s="99"/>
    </row>
    <row r="127" spans="1:12" s="17" customFormat="1" ht="15.75" customHeight="1">
      <c r="A127" s="48"/>
      <c r="B127" s="186" t="s">
        <v>20</v>
      </c>
      <c r="C127" s="186"/>
      <c r="D127" s="186"/>
      <c r="E127" s="186"/>
      <c r="F127" s="186"/>
      <c r="G127" s="186"/>
      <c r="H127" s="186"/>
      <c r="I127" s="186"/>
      <c r="J127" s="186"/>
      <c r="K127" s="18"/>
      <c r="L127" s="18"/>
    </row>
    <row r="128" spans="1:10" s="35" customFormat="1" ht="15" customHeight="1">
      <c r="A128" s="14"/>
      <c r="B128" s="186" t="s">
        <v>16</v>
      </c>
      <c r="C128" s="186"/>
      <c r="D128" s="186"/>
      <c r="E128" s="186"/>
      <c r="F128" s="186"/>
      <c r="G128" s="186"/>
      <c r="H128" s="186"/>
      <c r="I128" s="186"/>
      <c r="J128" s="186"/>
    </row>
    <row r="129" spans="1:10" s="35" customFormat="1" ht="15.75" customHeight="1">
      <c r="A129" s="14"/>
      <c r="B129" s="186" t="s">
        <v>79</v>
      </c>
      <c r="C129" s="186"/>
      <c r="D129" s="186"/>
      <c r="E129" s="186"/>
      <c r="F129" s="186"/>
      <c r="G129" s="186"/>
      <c r="H129" s="186"/>
      <c r="I129" s="186"/>
      <c r="J129" s="186"/>
    </row>
    <row r="130" spans="4:9" s="47" customFormat="1" ht="18" customHeight="1">
      <c r="D130" s="35"/>
      <c r="E130" s="35"/>
      <c r="F130" s="35"/>
      <c r="G130" s="35"/>
      <c r="H130" s="35"/>
      <c r="I130" s="99"/>
    </row>
    <row r="131" spans="1:11" s="86" customFormat="1" ht="36.75" customHeight="1">
      <c r="A131" s="183" t="s">
        <v>0</v>
      </c>
      <c r="B131" s="184" t="s">
        <v>26</v>
      </c>
      <c r="C131" s="184" t="s">
        <v>140</v>
      </c>
      <c r="D131" s="184" t="s">
        <v>27</v>
      </c>
      <c r="E131" s="184"/>
      <c r="F131" s="184"/>
      <c r="G131" s="184"/>
      <c r="H131" s="184" t="s">
        <v>62</v>
      </c>
      <c r="I131" s="185" t="s">
        <v>63</v>
      </c>
      <c r="J131" s="84" t="s">
        <v>10</v>
      </c>
      <c r="K131" s="85" t="s">
        <v>12</v>
      </c>
    </row>
    <row r="132" spans="1:11" s="86" customFormat="1" ht="33" customHeight="1">
      <c r="A132" s="183"/>
      <c r="B132" s="184"/>
      <c r="C132" s="184"/>
      <c r="D132" s="34" t="s">
        <v>1</v>
      </c>
      <c r="E132" s="34" t="s">
        <v>2</v>
      </c>
      <c r="F132" s="34" t="s">
        <v>3</v>
      </c>
      <c r="G132" s="34" t="s">
        <v>4</v>
      </c>
      <c r="H132" s="184"/>
      <c r="I132" s="185"/>
      <c r="J132" s="87"/>
      <c r="K132" s="215"/>
    </row>
    <row r="133" spans="1:11" s="35" customFormat="1" ht="34.5" customHeight="1">
      <c r="A133" s="209" t="s">
        <v>28</v>
      </c>
      <c r="B133" s="151" t="s">
        <v>185</v>
      </c>
      <c r="C133" s="12" t="s">
        <v>15</v>
      </c>
      <c r="D133" s="12">
        <v>50</v>
      </c>
      <c r="E133" s="12"/>
      <c r="F133" s="12"/>
      <c r="G133" s="12"/>
      <c r="H133" s="4">
        <v>50</v>
      </c>
      <c r="I133" s="9" t="s">
        <v>206</v>
      </c>
      <c r="J133" s="214">
        <v>50</v>
      </c>
      <c r="K133" s="122"/>
    </row>
    <row r="134" spans="1:11" s="35" customFormat="1" ht="50.25" customHeight="1">
      <c r="A134" s="209" t="s">
        <v>29</v>
      </c>
      <c r="B134" s="151" t="s">
        <v>186</v>
      </c>
      <c r="C134" s="12" t="s">
        <v>5</v>
      </c>
      <c r="D134" s="12">
        <v>30</v>
      </c>
      <c r="E134" s="12"/>
      <c r="F134" s="12"/>
      <c r="G134" s="12"/>
      <c r="H134" s="4">
        <v>30</v>
      </c>
      <c r="I134" s="9" t="s">
        <v>206</v>
      </c>
      <c r="J134" s="121"/>
      <c r="K134" s="121">
        <v>30</v>
      </c>
    </row>
    <row r="135" spans="1:11" s="35" customFormat="1" ht="50.25" customHeight="1">
      <c r="A135" s="209" t="s">
        <v>30</v>
      </c>
      <c r="B135" s="151" t="s">
        <v>187</v>
      </c>
      <c r="C135" s="12" t="s">
        <v>6</v>
      </c>
      <c r="D135" s="12">
        <v>20</v>
      </c>
      <c r="E135" s="12"/>
      <c r="F135" s="12"/>
      <c r="G135" s="12"/>
      <c r="H135" s="4">
        <v>20</v>
      </c>
      <c r="I135" s="9" t="s">
        <v>206</v>
      </c>
      <c r="J135" s="121"/>
      <c r="K135" s="121">
        <v>20</v>
      </c>
    </row>
    <row r="136" spans="1:11" s="35" customFormat="1" ht="33.75" customHeight="1">
      <c r="A136" s="210" t="s">
        <v>31</v>
      </c>
      <c r="B136" s="151" t="s">
        <v>241</v>
      </c>
      <c r="C136" s="12" t="s">
        <v>6</v>
      </c>
      <c r="D136" s="2">
        <v>20</v>
      </c>
      <c r="E136" s="2"/>
      <c r="F136" s="2"/>
      <c r="G136" s="2"/>
      <c r="H136" s="4">
        <v>20</v>
      </c>
      <c r="I136" s="9" t="s">
        <v>206</v>
      </c>
      <c r="J136" s="122"/>
      <c r="K136" s="122">
        <v>20</v>
      </c>
    </row>
    <row r="137" spans="1:11" s="35" customFormat="1" ht="34.5" customHeight="1">
      <c r="A137" s="209" t="s">
        <v>32</v>
      </c>
      <c r="B137" s="151" t="s">
        <v>188</v>
      </c>
      <c r="C137" s="234" t="s">
        <v>11</v>
      </c>
      <c r="D137" s="2"/>
      <c r="E137" s="2">
        <v>15</v>
      </c>
      <c r="F137" s="2"/>
      <c r="G137" s="2"/>
      <c r="H137" s="218">
        <v>15</v>
      </c>
      <c r="I137" s="9" t="s">
        <v>206</v>
      </c>
      <c r="J137" s="122"/>
      <c r="K137" s="122">
        <v>15</v>
      </c>
    </row>
    <row r="138" spans="1:11" s="35" customFormat="1" ht="50.25" customHeight="1">
      <c r="A138" s="211" t="s">
        <v>33</v>
      </c>
      <c r="B138" s="216" t="s">
        <v>189</v>
      </c>
      <c r="C138" s="2" t="s">
        <v>7</v>
      </c>
      <c r="D138" s="217"/>
      <c r="E138" s="2">
        <v>30</v>
      </c>
      <c r="F138" s="2"/>
      <c r="G138" s="219"/>
      <c r="H138" s="8">
        <v>30</v>
      </c>
      <c r="I138" s="220" t="s">
        <v>206</v>
      </c>
      <c r="J138" s="122"/>
      <c r="K138" s="122">
        <v>30</v>
      </c>
    </row>
    <row r="139" spans="1:12" s="123" customFormat="1" ht="48.75" customHeight="1">
      <c r="A139" s="212" t="s">
        <v>34</v>
      </c>
      <c r="B139" s="151" t="s">
        <v>190</v>
      </c>
      <c r="C139" s="12" t="s">
        <v>8</v>
      </c>
      <c r="D139" s="2"/>
      <c r="E139" s="2">
        <v>50</v>
      </c>
      <c r="F139" s="2"/>
      <c r="G139" s="2"/>
      <c r="H139" s="4">
        <v>50</v>
      </c>
      <c r="I139" s="9" t="s">
        <v>206</v>
      </c>
      <c r="J139" s="122"/>
      <c r="K139" s="122">
        <v>50</v>
      </c>
      <c r="L139" s="35"/>
    </row>
    <row r="140" spans="1:11" s="112" customFormat="1" ht="48.75" customHeight="1">
      <c r="A140" s="213" t="s">
        <v>35</v>
      </c>
      <c r="B140" s="152" t="s">
        <v>242</v>
      </c>
      <c r="C140" s="37" t="s">
        <v>3</v>
      </c>
      <c r="D140" s="16"/>
      <c r="E140" s="16"/>
      <c r="F140" s="16">
        <v>55</v>
      </c>
      <c r="G140" s="16"/>
      <c r="H140" s="19">
        <v>55</v>
      </c>
      <c r="I140" s="9" t="s">
        <v>206</v>
      </c>
      <c r="J140" s="124"/>
      <c r="K140" s="125">
        <f>H140</f>
        <v>55</v>
      </c>
    </row>
    <row r="141" spans="1:12" s="35" customFormat="1" ht="35.25" customHeight="1">
      <c r="A141" s="213" t="s">
        <v>37</v>
      </c>
      <c r="B141" s="153" t="s">
        <v>191</v>
      </c>
      <c r="C141" s="2" t="s">
        <v>9</v>
      </c>
      <c r="D141" s="2"/>
      <c r="E141" s="2"/>
      <c r="F141" s="2">
        <v>30</v>
      </c>
      <c r="G141" s="2"/>
      <c r="H141" s="8">
        <v>30</v>
      </c>
      <c r="I141" s="9" t="s">
        <v>206</v>
      </c>
      <c r="J141" s="122"/>
      <c r="K141" s="122">
        <v>30</v>
      </c>
      <c r="L141" s="123"/>
    </row>
    <row r="142" spans="1:11" s="112" customFormat="1" ht="48" customHeight="1">
      <c r="A142" s="211" t="s">
        <v>38</v>
      </c>
      <c r="B142" s="154" t="s">
        <v>243</v>
      </c>
      <c r="C142" s="13" t="s">
        <v>14</v>
      </c>
      <c r="D142" s="13"/>
      <c r="E142" s="13"/>
      <c r="F142" s="13"/>
      <c r="G142" s="13">
        <v>30</v>
      </c>
      <c r="H142" s="15">
        <v>30</v>
      </c>
      <c r="I142" s="9" t="s">
        <v>206</v>
      </c>
      <c r="J142" s="125"/>
      <c r="K142" s="125">
        <f>H142</f>
        <v>30</v>
      </c>
    </row>
    <row r="143" spans="1:12" s="47" customFormat="1" ht="63" customHeight="1">
      <c r="A143" s="213" t="s">
        <v>39</v>
      </c>
      <c r="B143" s="153" t="s">
        <v>192</v>
      </c>
      <c r="C143" s="2" t="s">
        <v>13</v>
      </c>
      <c r="D143" s="2"/>
      <c r="E143" s="2"/>
      <c r="F143" s="2"/>
      <c r="G143" s="2">
        <v>90</v>
      </c>
      <c r="H143" s="8">
        <v>90</v>
      </c>
      <c r="I143" s="251" t="s">
        <v>206</v>
      </c>
      <c r="J143" s="122"/>
      <c r="K143" s="122">
        <v>90</v>
      </c>
      <c r="L143" s="35"/>
    </row>
    <row r="144" spans="1:12" s="47" customFormat="1" ht="31.5" customHeight="1">
      <c r="A144" s="213" t="s">
        <v>40</v>
      </c>
      <c r="B144" s="151" t="s">
        <v>230</v>
      </c>
      <c r="C144" s="12" t="s">
        <v>13</v>
      </c>
      <c r="D144" s="2"/>
      <c r="E144" s="2"/>
      <c r="F144" s="2"/>
      <c r="G144" s="2">
        <v>60</v>
      </c>
      <c r="H144" s="4">
        <v>60</v>
      </c>
      <c r="I144" s="9" t="s">
        <v>206</v>
      </c>
      <c r="J144" s="122"/>
      <c r="K144" s="122">
        <v>60</v>
      </c>
      <c r="L144" s="35"/>
    </row>
    <row r="145" spans="1:11" s="17" customFormat="1" ht="20.25" customHeight="1">
      <c r="A145" s="150"/>
      <c r="B145" s="139" t="s">
        <v>220</v>
      </c>
      <c r="C145" s="155"/>
      <c r="D145" s="156">
        <f>SUM(D133+D134+D135+D136)</f>
        <v>120</v>
      </c>
      <c r="E145" s="156">
        <f>SUM(E137+E138+E139)</f>
        <v>95</v>
      </c>
      <c r="F145" s="156">
        <f>SUM(F140+F141)</f>
        <v>85</v>
      </c>
      <c r="G145" s="156">
        <f>SUM(G142:G144)</f>
        <v>180</v>
      </c>
      <c r="H145" s="166">
        <f>SUM(H133:H144)</f>
        <v>480</v>
      </c>
      <c r="I145" s="157"/>
      <c r="J145" s="156">
        <f>SUM(J133)</f>
        <v>50</v>
      </c>
      <c r="K145" s="156">
        <f>SUM(K134:K144)</f>
        <v>430</v>
      </c>
    </row>
    <row r="146" spans="1:11" s="47" customFormat="1" ht="19.5" customHeight="1">
      <c r="A146" s="14"/>
      <c r="B146" s="6"/>
      <c r="C146" s="5"/>
      <c r="D146" s="7"/>
      <c r="E146" s="7"/>
      <c r="F146" s="7"/>
      <c r="G146" s="7"/>
      <c r="H146" s="222">
        <f>SUM(D145+E145+F145+G145)</f>
        <v>480</v>
      </c>
      <c r="I146" s="10"/>
      <c r="J146" s="126"/>
      <c r="K146" s="221">
        <f>SUM(J145+K145)</f>
        <v>480</v>
      </c>
    </row>
    <row r="147" spans="4:9" s="47" customFormat="1" ht="17.25" customHeight="1">
      <c r="D147" s="35"/>
      <c r="E147" s="35"/>
      <c r="F147" s="35"/>
      <c r="G147" s="35"/>
      <c r="H147" s="35"/>
      <c r="I147" s="99"/>
    </row>
    <row r="148" spans="1:12" s="17" customFormat="1" ht="15.75" customHeight="1">
      <c r="A148" s="48"/>
      <c r="B148" s="186" t="s">
        <v>20</v>
      </c>
      <c r="C148" s="186"/>
      <c r="D148" s="186"/>
      <c r="E148" s="186"/>
      <c r="F148" s="186"/>
      <c r="G148" s="186"/>
      <c r="H148" s="186"/>
      <c r="I148" s="186"/>
      <c r="J148" s="186"/>
      <c r="K148" s="18"/>
      <c r="L148" s="18"/>
    </row>
    <row r="149" spans="1:12" s="47" customFormat="1" ht="14.25" customHeight="1">
      <c r="A149" s="186" t="s">
        <v>80</v>
      </c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66"/>
    </row>
    <row r="150" spans="1:11" s="47" customFormat="1" ht="15.75" customHeight="1">
      <c r="A150" s="186" t="s">
        <v>65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</row>
    <row r="151" spans="1:11" s="47" customFormat="1" ht="18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 s="86" customFormat="1" ht="36.75" customHeight="1">
      <c r="A152" s="183" t="s">
        <v>0</v>
      </c>
      <c r="B152" s="184" t="s">
        <v>26</v>
      </c>
      <c r="C152" s="184" t="s">
        <v>140</v>
      </c>
      <c r="D152" s="184" t="s">
        <v>27</v>
      </c>
      <c r="E152" s="184"/>
      <c r="F152" s="184"/>
      <c r="G152" s="184"/>
      <c r="H152" s="184" t="s">
        <v>62</v>
      </c>
      <c r="I152" s="185" t="s">
        <v>63</v>
      </c>
      <c r="J152" s="84" t="s">
        <v>10</v>
      </c>
      <c r="K152" s="85" t="s">
        <v>12</v>
      </c>
    </row>
    <row r="153" spans="1:11" s="86" customFormat="1" ht="33" customHeight="1">
      <c r="A153" s="183"/>
      <c r="B153" s="184"/>
      <c r="C153" s="184"/>
      <c r="D153" s="34" t="s">
        <v>1</v>
      </c>
      <c r="E153" s="34" t="s">
        <v>2</v>
      </c>
      <c r="F153" s="34" t="s">
        <v>3</v>
      </c>
      <c r="G153" s="34" t="s">
        <v>4</v>
      </c>
      <c r="H153" s="184"/>
      <c r="I153" s="185"/>
      <c r="J153" s="225"/>
      <c r="K153" s="88"/>
    </row>
    <row r="154" spans="1:11" s="128" customFormat="1" ht="48" customHeight="1">
      <c r="A154" s="64" t="s">
        <v>28</v>
      </c>
      <c r="B154" s="161" t="s">
        <v>104</v>
      </c>
      <c r="C154" s="67" t="s">
        <v>247</v>
      </c>
      <c r="D154" s="67">
        <v>10</v>
      </c>
      <c r="E154" s="67">
        <v>6</v>
      </c>
      <c r="F154" s="67"/>
      <c r="G154" s="67"/>
      <c r="H154" s="167">
        <f>SUM(D154:G154)</f>
        <v>16</v>
      </c>
      <c r="I154" s="223" t="s">
        <v>81</v>
      </c>
      <c r="J154" s="242"/>
      <c r="K154" s="224">
        <f>SUM(H154)</f>
        <v>16</v>
      </c>
    </row>
    <row r="155" spans="1:11" s="47" customFormat="1" ht="48.75" customHeight="1">
      <c r="A155" s="60" t="s">
        <v>29</v>
      </c>
      <c r="B155" s="162" t="s">
        <v>245</v>
      </c>
      <c r="C155" s="49" t="s">
        <v>15</v>
      </c>
      <c r="D155" s="49">
        <v>5</v>
      </c>
      <c r="E155" s="49"/>
      <c r="F155" s="49"/>
      <c r="G155" s="49"/>
      <c r="H155" s="168">
        <f>SUM(D155:G155)</f>
        <v>5</v>
      </c>
      <c r="I155" s="69" t="s">
        <v>81</v>
      </c>
      <c r="J155" s="226"/>
      <c r="K155" s="172">
        <v>5</v>
      </c>
    </row>
    <row r="156" spans="1:11" s="128" customFormat="1" ht="33.75" customHeight="1">
      <c r="A156" s="60" t="s">
        <v>30</v>
      </c>
      <c r="B156" s="161" t="s">
        <v>193</v>
      </c>
      <c r="C156" s="67" t="s">
        <v>248</v>
      </c>
      <c r="D156" s="67">
        <v>10</v>
      </c>
      <c r="E156" s="67"/>
      <c r="F156" s="67"/>
      <c r="G156" s="55">
        <v>5</v>
      </c>
      <c r="H156" s="167">
        <f>SUM(D156:G156)</f>
        <v>15</v>
      </c>
      <c r="I156" s="68" t="s">
        <v>81</v>
      </c>
      <c r="J156" s="127"/>
      <c r="K156" s="171">
        <f>SUM(H156)</f>
        <v>15</v>
      </c>
    </row>
    <row r="157" spans="1:11" s="47" customFormat="1" ht="33.75" customHeight="1">
      <c r="A157" s="60" t="s">
        <v>31</v>
      </c>
      <c r="B157" s="162" t="s">
        <v>194</v>
      </c>
      <c r="C157" s="37" t="s">
        <v>1</v>
      </c>
      <c r="D157" s="53">
        <v>15</v>
      </c>
      <c r="E157" s="49"/>
      <c r="F157" s="49"/>
      <c r="G157" s="49"/>
      <c r="H157" s="168">
        <f aca="true" t="shared" si="6" ref="H157:H165">SUM(D157:G157)</f>
        <v>15</v>
      </c>
      <c r="I157" s="69" t="s">
        <v>81</v>
      </c>
      <c r="J157" s="129"/>
      <c r="K157" s="172">
        <v>15</v>
      </c>
    </row>
    <row r="158" spans="1:11" s="120" customFormat="1" ht="47.25" customHeight="1">
      <c r="A158" s="60" t="s">
        <v>32</v>
      </c>
      <c r="B158" s="143" t="s">
        <v>246</v>
      </c>
      <c r="C158" s="53" t="s">
        <v>11</v>
      </c>
      <c r="D158" s="53"/>
      <c r="E158" s="53">
        <v>25</v>
      </c>
      <c r="F158" s="53"/>
      <c r="G158" s="53"/>
      <c r="H158" s="59">
        <f t="shared" si="6"/>
        <v>25</v>
      </c>
      <c r="I158" s="70" t="s">
        <v>81</v>
      </c>
      <c r="J158" s="110"/>
      <c r="K158" s="173">
        <f>H158</f>
        <v>25</v>
      </c>
    </row>
    <row r="159" spans="1:11" s="47" customFormat="1" ht="33.75" customHeight="1">
      <c r="A159" s="60" t="s">
        <v>33</v>
      </c>
      <c r="B159" s="162" t="s">
        <v>195</v>
      </c>
      <c r="C159" s="49" t="s">
        <v>7</v>
      </c>
      <c r="D159" s="49"/>
      <c r="E159" s="49">
        <v>25</v>
      </c>
      <c r="F159" s="49"/>
      <c r="G159" s="49"/>
      <c r="H159" s="168">
        <f t="shared" si="6"/>
        <v>25</v>
      </c>
      <c r="I159" s="69" t="s">
        <v>81</v>
      </c>
      <c r="J159" s="129"/>
      <c r="K159" s="172">
        <f>H159</f>
        <v>25</v>
      </c>
    </row>
    <row r="160" spans="1:11" s="119" customFormat="1" ht="32.25" customHeight="1">
      <c r="A160" s="64" t="s">
        <v>34</v>
      </c>
      <c r="B160" s="142" t="s">
        <v>249</v>
      </c>
      <c r="C160" s="55" t="s">
        <v>250</v>
      </c>
      <c r="D160" s="55"/>
      <c r="E160" s="55">
        <v>15</v>
      </c>
      <c r="F160" s="55">
        <v>10</v>
      </c>
      <c r="G160" s="55"/>
      <c r="H160" s="169">
        <f>SUM(E160+F160)</f>
        <v>25</v>
      </c>
      <c r="I160" s="71" t="s">
        <v>81</v>
      </c>
      <c r="J160" s="118"/>
      <c r="K160" s="174">
        <f>H160</f>
        <v>25</v>
      </c>
    </row>
    <row r="161" spans="1:11" s="119" customFormat="1" ht="48" customHeight="1">
      <c r="A161" s="64" t="s">
        <v>35</v>
      </c>
      <c r="B161" s="142" t="s">
        <v>196</v>
      </c>
      <c r="C161" s="55" t="s">
        <v>244</v>
      </c>
      <c r="D161" s="55"/>
      <c r="E161" s="55">
        <v>10</v>
      </c>
      <c r="F161" s="55"/>
      <c r="G161" s="55"/>
      <c r="H161" s="169">
        <f t="shared" si="6"/>
        <v>10</v>
      </c>
      <c r="I161" s="71" t="s">
        <v>81</v>
      </c>
      <c r="J161" s="118"/>
      <c r="K161" s="174">
        <f>H161</f>
        <v>10</v>
      </c>
    </row>
    <row r="162" spans="1:11" s="119" customFormat="1" ht="33" customHeight="1">
      <c r="A162" s="64" t="s">
        <v>37</v>
      </c>
      <c r="B162" s="142" t="s">
        <v>197</v>
      </c>
      <c r="C162" s="55" t="s">
        <v>139</v>
      </c>
      <c r="D162" s="55">
        <v>5</v>
      </c>
      <c r="E162" s="55">
        <v>5</v>
      </c>
      <c r="F162" s="55">
        <v>5</v>
      </c>
      <c r="G162" s="55">
        <v>5</v>
      </c>
      <c r="H162" s="169">
        <f>SUM(D162:G162)</f>
        <v>20</v>
      </c>
      <c r="I162" s="71" t="s">
        <v>81</v>
      </c>
      <c r="J162" s="118"/>
      <c r="K162" s="174">
        <f>H162</f>
        <v>20</v>
      </c>
    </row>
    <row r="163" spans="1:11" s="119" customFormat="1" ht="49.5" customHeight="1">
      <c r="A163" s="64" t="s">
        <v>38</v>
      </c>
      <c r="B163" s="142" t="s">
        <v>198</v>
      </c>
      <c r="C163" s="55" t="s">
        <v>82</v>
      </c>
      <c r="D163" s="55"/>
      <c r="E163" s="55"/>
      <c r="F163" s="55"/>
      <c r="G163" s="55">
        <v>5</v>
      </c>
      <c r="H163" s="169">
        <v>5</v>
      </c>
      <c r="I163" s="71" t="s">
        <v>81</v>
      </c>
      <c r="J163" s="130"/>
      <c r="K163" s="174">
        <v>5</v>
      </c>
    </row>
    <row r="164" spans="1:11" s="47" customFormat="1" ht="33" customHeight="1">
      <c r="A164" s="163" t="s">
        <v>39</v>
      </c>
      <c r="B164" s="162" t="s">
        <v>199</v>
      </c>
      <c r="C164" s="49" t="s">
        <v>13</v>
      </c>
      <c r="D164" s="49" t="s">
        <v>83</v>
      </c>
      <c r="E164" s="49"/>
      <c r="F164" s="49"/>
      <c r="G164" s="49">
        <v>50</v>
      </c>
      <c r="H164" s="168">
        <f>SUM(D164:G164)</f>
        <v>50</v>
      </c>
      <c r="I164" s="69" t="s">
        <v>81</v>
      </c>
      <c r="J164" s="131">
        <v>50</v>
      </c>
      <c r="K164" s="172"/>
    </row>
    <row r="165" spans="1:11" s="120" customFormat="1" ht="31.5" customHeight="1">
      <c r="A165" s="60" t="s">
        <v>40</v>
      </c>
      <c r="B165" s="143" t="s">
        <v>200</v>
      </c>
      <c r="C165" s="53" t="s">
        <v>13</v>
      </c>
      <c r="D165" s="53"/>
      <c r="E165" s="53"/>
      <c r="F165" s="53"/>
      <c r="G165" s="53">
        <v>50</v>
      </c>
      <c r="H165" s="59">
        <f t="shared" si="6"/>
        <v>50</v>
      </c>
      <c r="I165" s="70" t="s">
        <v>81</v>
      </c>
      <c r="J165" s="131">
        <f>H165</f>
        <v>50</v>
      </c>
      <c r="K165" s="173"/>
    </row>
    <row r="166" spans="1:11" s="160" customFormat="1" ht="19.5" customHeight="1">
      <c r="A166" s="158"/>
      <c r="B166" s="159" t="s">
        <v>220</v>
      </c>
      <c r="C166" s="72"/>
      <c r="D166" s="170">
        <f>SUM(D154+D155+D156+D157+D162)</f>
        <v>45</v>
      </c>
      <c r="E166" s="170">
        <f>SUM(E154+E158+E159+E160+E161+E162)</f>
        <v>86</v>
      </c>
      <c r="F166" s="170">
        <f>SUM(F160+F162)</f>
        <v>15</v>
      </c>
      <c r="G166" s="170">
        <f>SUM(G156+G162+G163+G164+G165)</f>
        <v>115</v>
      </c>
      <c r="H166" s="170">
        <f>SUM(H154:H165)</f>
        <v>261</v>
      </c>
      <c r="I166" s="235"/>
      <c r="J166" s="170">
        <f>SUM(J164:J165)</f>
        <v>100</v>
      </c>
      <c r="K166" s="170">
        <f>SUM(K154+K155+K156+K157+K158+K159+K160+K161+K162+K163)</f>
        <v>161</v>
      </c>
    </row>
    <row r="167" spans="1:11" s="47" customFormat="1" ht="15" customHeight="1">
      <c r="A167" s="73"/>
      <c r="B167" s="6"/>
      <c r="C167" s="73"/>
      <c r="D167" s="7"/>
      <c r="E167" s="7"/>
      <c r="F167" s="7"/>
      <c r="G167" s="7"/>
      <c r="H167" s="236">
        <f>SUM(D166+E166+F166+G166)</f>
        <v>261</v>
      </c>
      <c r="I167" s="237"/>
      <c r="J167" s="238"/>
      <c r="K167" s="239">
        <f>K166+J166</f>
        <v>261</v>
      </c>
    </row>
    <row r="168" spans="1:11" s="47" customFormat="1" ht="15" customHeight="1">
      <c r="A168" s="73"/>
      <c r="B168" s="6"/>
      <c r="C168" s="73"/>
      <c r="D168" s="7"/>
      <c r="E168" s="7"/>
      <c r="F168" s="7"/>
      <c r="G168" s="7"/>
      <c r="H168" s="236"/>
      <c r="I168" s="237"/>
      <c r="J168" s="238"/>
      <c r="K168" s="239"/>
    </row>
    <row r="169" spans="1:11" s="241" customFormat="1" ht="21.75" customHeight="1">
      <c r="A169" s="240"/>
      <c r="B169" s="255" t="s">
        <v>251</v>
      </c>
      <c r="C169" s="260"/>
      <c r="D169" s="253">
        <f>SUM(D49+D87+D124+D145+D166)</f>
        <v>1214</v>
      </c>
      <c r="E169" s="253">
        <f>SUM(E49+E87+E124+E145+E166)</f>
        <v>1676</v>
      </c>
      <c r="F169" s="253">
        <f>SUM(F49+F87+F124+F145+F166)</f>
        <v>1159</v>
      </c>
      <c r="G169" s="253">
        <f>SUM(G49+G87+G124+G145+G166)</f>
        <v>1383</v>
      </c>
      <c r="H169" s="253">
        <f>SUM(D169:G169)</f>
        <v>5432</v>
      </c>
      <c r="I169" s="252"/>
      <c r="J169" s="254">
        <f>SUM(J49+J87+J145+J166)</f>
        <v>695</v>
      </c>
      <c r="K169" s="254">
        <f>SUM(K49+K87+K124+K145+K166)</f>
        <v>4737</v>
      </c>
    </row>
    <row r="170" spans="1:11" s="47" customFormat="1" ht="15" customHeight="1">
      <c r="A170" s="73"/>
      <c r="B170" s="6"/>
      <c r="C170" s="73"/>
      <c r="D170" s="7"/>
      <c r="E170" s="7"/>
      <c r="F170" s="7"/>
      <c r="G170" s="7"/>
      <c r="H170" s="236"/>
      <c r="I170" s="237"/>
      <c r="J170" s="238"/>
      <c r="K170" s="239">
        <f>SUM(J169+K169)</f>
        <v>5432</v>
      </c>
    </row>
    <row r="171" spans="2:9" s="47" customFormat="1" ht="14.25" customHeight="1">
      <c r="B171" s="186" t="s">
        <v>252</v>
      </c>
      <c r="C171" s="186"/>
      <c r="D171" s="35"/>
      <c r="E171" s="35"/>
      <c r="F171" s="35"/>
      <c r="G171" s="35"/>
      <c r="H171" s="35"/>
      <c r="I171" s="99"/>
    </row>
    <row r="172" spans="4:9" s="47" customFormat="1" ht="24.75" customHeight="1">
      <c r="D172" s="35"/>
      <c r="E172" s="35"/>
      <c r="F172" s="35"/>
      <c r="G172" s="35"/>
      <c r="H172" s="35"/>
      <c r="I172" s="99"/>
    </row>
    <row r="173" spans="4:9" s="47" customFormat="1" ht="24.75" customHeight="1">
      <c r="D173" s="35"/>
      <c r="E173" s="35"/>
      <c r="F173" s="35"/>
      <c r="G173" s="35"/>
      <c r="H173" s="35"/>
      <c r="I173" s="99"/>
    </row>
    <row r="174" spans="1:11" s="17" customFormat="1" ht="20.25" customHeight="1">
      <c r="A174" s="74"/>
      <c r="B174" s="186" t="s">
        <v>84</v>
      </c>
      <c r="C174" s="188"/>
      <c r="D174" s="188"/>
      <c r="E174" s="188"/>
      <c r="F174" s="188"/>
      <c r="G174" s="188"/>
      <c r="H174" s="188"/>
      <c r="I174" s="188"/>
      <c r="J174" s="188"/>
      <c r="K174" s="18"/>
    </row>
    <row r="175" ht="27" customHeight="1"/>
    <row r="176" ht="28.5" customHeight="1"/>
  </sheetData>
  <mergeCells count="54">
    <mergeCell ref="I152:I153"/>
    <mergeCell ref="B174:J174"/>
    <mergeCell ref="B131:B132"/>
    <mergeCell ref="H131:H132"/>
    <mergeCell ref="H152:H153"/>
    <mergeCell ref="B171:C171"/>
    <mergeCell ref="A152:A153"/>
    <mergeCell ref="B152:B153"/>
    <mergeCell ref="C152:C153"/>
    <mergeCell ref="D152:G152"/>
    <mergeCell ref="B90:J90"/>
    <mergeCell ref="B148:J148"/>
    <mergeCell ref="A149:K149"/>
    <mergeCell ref="A150:K150"/>
    <mergeCell ref="B127:J127"/>
    <mergeCell ref="B128:J128"/>
    <mergeCell ref="B129:J129"/>
    <mergeCell ref="A131:A132"/>
    <mergeCell ref="C131:C132"/>
    <mergeCell ref="D131:G131"/>
    <mergeCell ref="B11:J11"/>
    <mergeCell ref="I131:I132"/>
    <mergeCell ref="H13:H14"/>
    <mergeCell ref="I13:I14"/>
    <mergeCell ref="B52:J52"/>
    <mergeCell ref="B53:J53"/>
    <mergeCell ref="B13:B14"/>
    <mergeCell ref="C13:C14"/>
    <mergeCell ref="D13:G13"/>
    <mergeCell ref="B91:J91"/>
    <mergeCell ref="C4:F4"/>
    <mergeCell ref="B10:J10"/>
    <mergeCell ref="I1:J1"/>
    <mergeCell ref="I2:J2"/>
    <mergeCell ref="I3:J3"/>
    <mergeCell ref="I4:J4"/>
    <mergeCell ref="B9:J9"/>
    <mergeCell ref="B6:J6"/>
    <mergeCell ref="B7:J7"/>
    <mergeCell ref="A13:A14"/>
    <mergeCell ref="B54:J54"/>
    <mergeCell ref="A56:A57"/>
    <mergeCell ref="B56:B57"/>
    <mergeCell ref="C56:C57"/>
    <mergeCell ref="D56:G56"/>
    <mergeCell ref="H56:H57"/>
    <mergeCell ref="I56:I57"/>
    <mergeCell ref="B92:J92"/>
    <mergeCell ref="A94:A95"/>
    <mergeCell ref="B94:B95"/>
    <mergeCell ref="C94:C95"/>
    <mergeCell ref="D94:G94"/>
    <mergeCell ref="H94:H95"/>
    <mergeCell ref="I94:I95"/>
  </mergeCells>
  <printOptions/>
  <pageMargins left="0.3937007874015748" right="0.1968503937007874" top="0.1968503937007874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5676</cp:lastModifiedBy>
  <cp:lastPrinted>2012-01-19T14:50:18Z</cp:lastPrinted>
  <dcterms:created xsi:type="dcterms:W3CDTF">2010-11-03T23:29:44Z</dcterms:created>
  <dcterms:modified xsi:type="dcterms:W3CDTF">2012-01-19T14:51:24Z</dcterms:modified>
  <cp:category/>
  <cp:version/>
  <cp:contentType/>
  <cp:contentStatus/>
</cp:coreProperties>
</file>